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Extension="png" ContentType="image/png"/>
  <Override ContentType="application/vnd.openxmlformats-officedocument.spreadsheetml.sheet.main+xml" PartName="/xl/workbook.xml"/>
  <Override PartName="/xl/worksheets/sheet1.xml" ContentType="application/vnd.openxmlformats-officedocument.spreadsheetml.worksheet+xml"/>
  <Override ContentType="application/vnd.openxmlformats-officedocument.drawingml.chart+xml" PartName="/xl/charts/chart1.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xl/workbook.xml" Id="rId1" Type="http://schemas.openxmlformats.org/officeDocument/2006/relationships/officeDocument"/><Relationship Target="docProps/app.xml" Id="rId2" Type="http://schemas.openxmlformats.org/officeDocument/2006/relationships/extended-properties"/><Relationship Target="docProps/core.xml" Id="rId3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ZohoSheetWriter"/>
  <bookViews>
    <workbookView windowHeight="8192" windowWidth="16384"/>
  </bookViews>
  <sheets>
    <sheet name="Dashboard" r:id="rId1" sheetId="1"/>
    <sheet name="Part-IS Requirements" r:id="rId2" sheetId="2"/>
  </sheets>
  <definedNames>
    <definedName name="__xlnm._FilterDatabase_1">#REF!</definedName>
    <definedName name="Applicability">'Dashboard'!$B$14:$B$16</definedName>
    <definedName name="CMM">#REF!</definedName>
    <definedName name="ControlTotal">#REF!</definedName>
    <definedName name="Excel_BuiltIn_Print_Area" localSheetId="0">'Part-IS Requirements'!$B$1:$E$67</definedName>
    <definedName name="_xlnm.Print_Area" localSheetId="1">'Dashboard'!$B$2:$N$36</definedName>
    <definedName name="_xlnm.Print_Area" localSheetId="0">'Part-IS Requirements'!$B$1:$E$159</definedName>
    <definedName name="_xlnm.Print_Titles" localSheetId="0">'Part-IS Requirements'!$A$1:$AMJ$2</definedName>
  </definedNames>
</workbook>
</file>

<file path=xl/sharedStrings.xml><?xml version="1.0" encoding="utf-8"?>
<sst xmlns="http://schemas.openxmlformats.org/spreadsheetml/2006/main" count="285" uniqueCount="285">
  <si>
    <t>Status</t>
  </si>
  <si>
    <t>Meaning</t>
  </si>
  <si>
    <t>Proportion of Part-IS Requirements</t>
  </si>
  <si>
    <t>? Unknown</t>
  </si>
  <si>
    <t>Has not even been checked yet</t>
  </si>
  <si>
    <t>Nonexistent</t>
  </si>
  <si>
    <r>
      <t xml:space="preserve">Complete lack of recognizable policy, procedure, control </t>
    </r>
    <r>
      <rPr>
        <i/>
        <sz val="9"/>
        <color theme="1"/>
        <rFont val="Calibri"/>
      </rPr>
      <t>etc.</t>
    </r>
  </si>
  <si>
    <t>Initial</t>
  </si>
  <si>
    <t>Development has barely started and will require significant work to fulfill the requirements</t>
  </si>
  <si>
    <t>Limited</t>
  </si>
  <si>
    <t>Progressing nicely but not yet complete</t>
  </si>
  <si>
    <t>Defined</t>
  </si>
  <si>
    <t>Development is more or less complete although detail is lacking and/or it is not yet implemented, enforced and actively supported by top management</t>
  </si>
  <si>
    <t>Managed</t>
  </si>
  <si>
    <t>Development is complete, the process/control has been implemented and recently started operating</t>
  </si>
  <si>
    <t>Optimized</t>
  </si>
  <si>
    <t>The requirement is fully satisfied, is operating fully as expected, is being actively monitored and improved, and there is substantial evidence to prove all that to the auditors</t>
  </si>
  <si>
    <t>Not applicable</t>
  </si>
  <si>
    <t>ALL requirements in the main body of ISO/IEC 27001 are mandatory IF your ISMS is to be certified.  Otherwise, managemnent can ignore them.</t>
  </si>
  <si>
    <t>Total</t>
  </si>
  <si>
    <t>Status of Part-IS implementation</t>
  </si>
  <si>
    <t>Section</t>
  </si>
  <si>
    <t>Part-IS Requirements</t>
  </si>
  <si>
    <t>Notes</t>
  </si>
  <si>
    <t>IS.I.OR.200</t>
  </si>
  <si>
    <t>Information Security Management System (ISMS)</t>
  </si>
  <si>
    <t xml:space="preserve"> General Governance and ISMS Structure</t>
  </si>
  <si>
    <t>Has the organisation formally defined and documented its ISMS framework in line with regulatory expectations?</t>
  </si>
  <si>
    <t>Does the ISMS encompass all information security processes, including risk identification, treatment, incident handling, and reporting?</t>
  </si>
  <si>
    <t>Are there clear roles and responsibilities defined within the ISMS?</t>
  </si>
  <si>
    <t>IS.I.OR.200(a)(1)</t>
  </si>
  <si>
    <t xml:space="preserve"> ISMS Policy</t>
  </si>
  <si>
    <t>Is there a documented Information Security Policy approved by senior management?</t>
  </si>
  <si>
    <t>Does the policy outline the organisation’s principles and commitment regarding aviation safety impacts from IS risks?</t>
  </si>
  <si>
    <t>Is the policy communicated, reviewed, and updated regularly?</t>
  </si>
  <si>
    <t>IS.I.OR.200(a)(2)</t>
  </si>
  <si>
    <t>Risk Identification</t>
  </si>
  <si>
    <t>Is there a formal process to identify and review information security risks on a regular basis?</t>
  </si>
  <si>
    <t>Are identified risks evaluated for their impact on aviation safety?</t>
  </si>
  <si>
    <t>IS.I.OR.200(a)(3)</t>
  </si>
  <si>
    <t>Risk Treatment</t>
  </si>
  <si>
    <t>Are there documented procedures for mitigating identified risks?</t>
  </si>
  <si>
    <t>Are risk treatment measures validated and integrated into operational procedures?</t>
  </si>
  <si>
    <t>IS.I.OR.200(a)(4)</t>
  </si>
  <si>
    <t>Internal Reporting</t>
  </si>
  <si>
    <t>Is there an internal reporting scheme for IS events?</t>
  </si>
  <si>
    <t>Are staff trained to recognise and report such events?</t>
  </si>
  <si>
    <t>IS.I.OR.200(a)(5)</t>
  </si>
  <si>
    <t>Detection &amp; Response</t>
  </si>
  <si>
    <t>Are detection measures in place for identifying IS incidents?</t>
  </si>
  <si>
    <t>Is there a clear process to classify events as incidents with aviation safety implications?</t>
  </si>
  <si>
    <t>Are there documented and rehearsed response and recovery plans?</t>
  </si>
  <si>
    <t>IS.I.OR.200(a)(6)</t>
  </si>
  <si>
    <t>Authority-Directed Action</t>
  </si>
  <si>
    <t>Does the organisation implement actions required by the competent authority immediately following a notified incident?</t>
  </si>
  <si>
    <t>IS.I.OR.200(a)(7)</t>
  </si>
  <si>
    <t>Compliance and Monitoring</t>
  </si>
  <si>
    <t>Is there a process to track, address, and verify closure of findings issued by the competent authority?</t>
  </si>
  <si>
    <t>IS.I.OR.200(a)(8)</t>
  </si>
  <si>
    <t>External Reporting</t>
  </si>
  <si>
    <t>Has the organisation implemented mechanisms for external reporting in line with IS.I.OR.230?</t>
  </si>
  <si>
    <t>IS.I.OR.200(a)(9)</t>
  </si>
  <si>
    <t>Contracted Activities</t>
  </si>
  <si>
    <t>Are outsourced ISMS-related tasks monitored for compliance with IS.I.OR.235?</t>
  </si>
  <si>
    <t>Are third-party responsibilities clearly defined and included in contractual clauses?</t>
  </si>
  <si>
    <t>IS.I.OR.200(a)(10)</t>
  </si>
  <si>
    <t>Personnel Competence</t>
  </si>
  <si>
    <t>Is there evidence of personnel meeting training and qualification requirements?</t>
  </si>
  <si>
    <t>Is ISMS awareness embedded across the organisation?</t>
  </si>
  <si>
    <t>IS.I.OR.200(a)(11)</t>
  </si>
  <si>
    <t>Record-Keeping</t>
  </si>
  <si>
    <t>Are information security records securely maintained and accessible?</t>
  </si>
  <si>
    <t>IS.I.OR.200(a)(12)</t>
  </si>
  <si>
    <t>Compliance Monitoring</t>
  </si>
  <si>
    <t>Is there an internal audit or compliance function that reports directly to top management?</t>
  </si>
  <si>
    <t>IS.I.OR.200(a)(13)</t>
  </si>
  <si>
    <t>Confidentiality Assurance</t>
  </si>
  <si>
    <t>Are there mechanisms in place to safeguard sensitive information received from other organisations?</t>
  </si>
  <si>
    <t>IS.I.OR.200(b)</t>
  </si>
  <si>
    <t>Continuous Improvement</t>
  </si>
  <si>
    <t>7.5.1IS.I.OR.200(b)</t>
  </si>
  <si>
    <t>Is there a continuous improvement process that incorporates:
Review of objectives?
Results of audits and monitoring?
Corrective/preventive actions?</t>
  </si>
  <si>
    <t>IS.I.OR.200(c)</t>
  </si>
  <si>
    <t>ISMS Documentation &amp; Amendments</t>
  </si>
  <si>
    <t>IS.I.OR.200(C)</t>
  </si>
  <si>
    <t>Are all relevant policies, procedures, and roles documented as per IS.I.OR.250?</t>
  </si>
  <si>
    <t>Is there a structured process for managing changes to ISMS documentation, ensuring traceability and version control?</t>
  </si>
  <si>
    <t>IS.I.OR.205</t>
  </si>
  <si>
    <t>Information Security Risk Assessment</t>
  </si>
  <si>
    <t>IS.I.OR.205(a)</t>
  </si>
  <si>
    <t>Has the organisation implemented a structured process to identify all information assets and elements potentially exposed to information security risks?</t>
  </si>
  <si>
    <t>Are external and internal factors, including technology, third parties, and business processes, considered in the identification?</t>
  </si>
  <si>
    <t>Is this identification documented and regularly updated?</t>
  </si>
  <si>
    <t>IS.I.OR.205(b)</t>
  </si>
  <si>
    <t>Interface Risk Evaluation</t>
  </si>
  <si>
    <t>Are interfaces with other organisations (e.g. suppliers, aviation partners, service providers) clearly identified?</t>
  </si>
  <si>
    <t>Does the risk assessment consider potential exposure arising from shared data or interconnected systems?</t>
  </si>
  <si>
    <t>Are there defined responsibilities for risk management across these interfaces?</t>
  </si>
  <si>
    <t>IS.I.OR.205(c)</t>
  </si>
  <si>
    <t>Risk Evaluation</t>
  </si>
  <si>
    <t>Is there a consistent methodology to evaluate the likelihood and impact of identified risks, especially those affecting aviation safety?</t>
  </si>
  <si>
    <t>Are risk levels assigned based on clearly defined and documented criteria?</t>
  </si>
  <si>
    <t>Does the organisation distinguish between risks that affect operational availability, data integrity, and confidentiality?</t>
  </si>
  <si>
    <t>IS.I.OR.205(d)</t>
  </si>
  <si>
    <t>Risk Review &amp; Update</t>
  </si>
  <si>
    <t>Are there criteria or triggers defined for when a risk assessment must be updated (e.g. changes in systems, threats, operations)?</t>
  </si>
  <si>
    <t>Is the assessment periodically reviewed (e.g., annually or after significant changes)?</t>
  </si>
  <si>
    <t>Are lessons learned from incidents or audits fed into this process?</t>
  </si>
  <si>
    <t>IS.I.OR.205(e)</t>
  </si>
  <si>
    <t>Specific Provision for ATM/ANS (Applicable only to organisations under Annex III (Part-ATM/ANS.OR))</t>
  </si>
  <si>
    <t>Is there evidence that the organisation shares the risk assessment with relevant authorities or partners as part of the Safety Support Assessment (SSA)?</t>
  </si>
  <si>
    <t>Is the SSA integrated into the organisation’s broader ISMS process?</t>
  </si>
  <si>
    <t>IS.I.OR.210</t>
  </si>
  <si>
    <t>Information Security Risk Treatment</t>
  </si>
  <si>
    <t>Risk Treatment Definition and Application</t>
  </si>
  <si>
    <t>Has the organisation defined a structured risk treatment process that follows from its information security risk assessment (IS.I.OR.205)?</t>
  </si>
  <si>
    <t>Are responsibilities and resources clearly assigned for the execution of risk treatment actions?</t>
  </si>
  <si>
    <t>Are the risk treatment actions documented in the Information Security Management Manual (ISMM) or equivalent internal documentation?</t>
  </si>
  <si>
    <t>IS.I.OR.210(a)</t>
  </si>
  <si>
    <t>Selection and Implementation of Treatment Measures</t>
  </si>
  <si>
    <t>Are appropriate treatment measures selected for each identified risk, with particular focus on aviation safety impacts?</t>
  </si>
  <si>
    <t>Are selected treatment actions proportionate to the assessed risk level?</t>
  </si>
  <si>
    <t>Are treatment actions implemented and verified for effectiveness?</t>
  </si>
  <si>
    <t>Is there a clear rationale recorded for risks that are accepted without treatment?</t>
  </si>
  <si>
    <t>Are the implemented measures monitored and adjusted over time?</t>
  </si>
  <si>
    <t>Is there traceability from each identified risk to its corresponding treatment decision and action?</t>
  </si>
  <si>
    <t>Are treatment decisions regularly reviewed during ISMS reviews or audits?</t>
  </si>
  <si>
    <t>IS.I.OR.215</t>
  </si>
  <si>
    <t>Information Security Internal Reporting Scheme</t>
  </si>
  <si>
    <t>Establishment of Internal Reporting Scheme</t>
  </si>
  <si>
    <t>Has the organisation implemented a formal internal reporting scheme for information security?</t>
  </si>
  <si>
    <t>Is the reporting scheme integrated into daily operations, accessible, and clearly communicated to all relevant personnel?</t>
  </si>
  <si>
    <t>IS.I.OR.215(a)</t>
  </si>
  <si>
    <t>Reporting Procedures and Responsibilities</t>
  </si>
  <si>
    <t>Are procedures in place to ensure timely reporting of information security events, including those potentially impacting aviation safety?</t>
  </si>
  <si>
    <t>Are roles and responsibilities defined for reporting, analysing, and acting upon the received reports?</t>
  </si>
  <si>
    <t>IS.I.OR.215(b)</t>
  </si>
  <si>
    <t>Use of Reports for Continuous Improvement</t>
  </si>
  <si>
    <t>Are reported events used to trigger investigations, trend analysis, and system improvements?</t>
  </si>
  <si>
    <t>Does the organisation track and analyse recurring patterns or high-risk themes?</t>
  </si>
  <si>
    <t>IS.I.OR.215 (c)</t>
  </si>
  <si>
    <t>Protection of Reporters and Confidentiality</t>
  </si>
  <si>
    <t>Are measures implemented to protect individuals who report events from retaliation?</t>
  </si>
  <si>
    <t>Is confidentiality maintained around the identity of the reporter and sensitive report contents?</t>
  </si>
  <si>
    <t>IS.I.OR.215(d)</t>
  </si>
  <si>
    <t>Feedback Mechanisms</t>
  </si>
  <si>
    <t>Are there mechanisms in place to provide feedback to staff about reported events and follow-up actions?</t>
  </si>
  <si>
    <t>Is there a culture of non-punitive reporting that encourages open communication of security concerns?</t>
  </si>
  <si>
    <t>IS.I.OR.220</t>
  </si>
  <si>
    <t>Information Security Incidents: Detection, Response and Recovery</t>
  </si>
  <si>
    <t>IS.I.OR.220(a)</t>
  </si>
  <si>
    <t>Detection of Information Security Events</t>
  </si>
  <si>
    <t>Are mechanisms and tools in place to detect information security events in real time or near-real time?</t>
  </si>
  <si>
    <t>Does the organisation maintain a current inventory of indicators of compromise (IOCs) and typical event signatures?</t>
  </si>
  <si>
    <t>Are staff trained to recognise unusual system or network behaviour that could indicate an incident?</t>
  </si>
  <si>
    <t>Is there a procedure to classify events and identify those with potential impact on aviation safety?</t>
  </si>
  <si>
    <t>IS.I.OR.220(b)</t>
  </si>
  <si>
    <t>Incident Response Capabilities</t>
  </si>
  <si>
    <t>Are there documented and rehearsed response procedures to guide actions during an information security incident?</t>
  </si>
  <si>
    <t>Is an incident response team defined, with responsibilities and escalation paths?</t>
  </si>
  <si>
    <t>Are response plans integrated with operational safety plans, ensuring continuity of aviation services?</t>
  </si>
  <si>
    <t>IS.I.OR.220( c)</t>
  </si>
  <si>
    <t>Recovery Processes</t>
  </si>
  <si>
    <t>Are recovery actions defined for restoring services after an incident — including roles, resources, and timelines?</t>
  </si>
  <si>
    <t>Is the organisation able to recover data and services to a known-good state without impacting aviation safety?</t>
  </si>
  <si>
    <t>Are post-incident reviews conducted to identify root causes and lessons learned?</t>
  </si>
  <si>
    <t>Are improvements from incident reviews tracked and integrated into the ISMS?</t>
  </si>
  <si>
    <t>IS.I.OR.225</t>
  </si>
  <si>
    <t>Response to Findings Notified by the Competent Authority</t>
  </si>
  <si>
    <t>Addressing Notified Findings</t>
  </si>
  <si>
    <t>Does the organisation have a documented process to manage findings received from the competent authority?</t>
  </si>
  <si>
    <t>Are findings classified and prioritised based on their severity and potential impact on aviation safety?</t>
  </si>
  <si>
    <t>Are corrective actions defined for each finding, and are responsibilities for follow-up assigned?</t>
  </si>
  <si>
    <t>Are corrective actions implemented within agreed timelines?</t>
  </si>
  <si>
    <t>Is there evidence of effectiveness reviews or verification once actions are completed?</t>
  </si>
  <si>
    <t>Are findings and their resolution tracked in a way that supports auditability and trend analysis?</t>
  </si>
  <si>
    <t>IS.I.OR.230</t>
  </si>
  <si>
    <t>Information Security External Reporting Scheme</t>
  </si>
  <si>
    <t>Establishment of External Reporting</t>
  </si>
  <si>
    <t>Has the organisation implemented a structured external reporting scheme for information security incidents or events?</t>
  </si>
  <si>
    <t>Is the scheme designed to support the competent authority’s need for timely and accurate information?</t>
  </si>
  <si>
    <t>IS.I.OR.230(a)</t>
  </si>
  <si>
    <t>Reporting Procedures and Criteria</t>
  </si>
  <si>
    <t>Are reporting criteria defined for incidents, vulnerabilities, and trends with potential impact on aviation safety?</t>
  </si>
  <si>
    <t>Are procedures in place to ensure that reporting obligations are met without undue delay?</t>
  </si>
  <si>
    <t>Is the scope of external reporting aligned with national and EU-level regulatory obligations?</t>
  </si>
  <si>
    <t>IS.I.OR.230(b)</t>
  </si>
  <si>
    <t>Roles and Responsibilities</t>
  </si>
  <si>
    <t>Are responsibilities for initiating and coordinating external reporting clearly assigned?</t>
  </si>
  <si>
    <t>Are the staff responsible for reporting adequately trained and aware of escalation paths?</t>
  </si>
  <si>
    <t>IS.I.OR.230( c)</t>
  </si>
  <si>
    <t>Information Handling and Confidentiality</t>
  </si>
  <si>
    <t>Are mechanisms in place to ensure that externally reported information is accurate, complete, and handled securely?</t>
  </si>
  <si>
    <t>Are confidentiality and data protection requirements addressed in the external reporting process?</t>
  </si>
  <si>
    <t>IS.I.OR.235</t>
  </si>
  <si>
    <t>Contracting of Information Security Management Activities</t>
  </si>
  <si>
    <t>General Requirements for Contracting</t>
  </si>
  <si>
    <t>Has the organisation established a formal process for contracting third parties to perform any part of its ISMS activities?</t>
  </si>
  <si>
    <t>Is there a process to assess whether subcontracted activities impact aviation safety or regulatory compliance?</t>
  </si>
  <si>
    <t>Are critical services identified and subject to additional oversight or control mechanisms?</t>
  </si>
  <si>
    <t>IS.I.OR.235(a)</t>
  </si>
  <si>
    <t>Contracting Procedures and Responsibilities</t>
  </si>
  <si>
    <t>Are roles and responsibilities for the management of contracted IS activities clearly defined and documented?</t>
  </si>
  <si>
    <t>Do contractual agreements include clear security requirements, such as access control, confidentiality, and incident reporting?</t>
  </si>
  <si>
    <t>IS.I.OR.235(b)</t>
  </si>
  <si>
    <t>Oversight and Performance Monitoring</t>
  </si>
  <si>
    <t>Are contracted organisations subject to performance monitoring and compliance reviews?</t>
  </si>
  <si>
    <t>Does the organisation ensure that contractors adhere to the same security standards as internal teams?</t>
  </si>
  <si>
    <t>Are there provisions to terminate or renegotiate contracts if contractors fail to meet information security expectations?</t>
  </si>
  <si>
    <t>IS.I.OR.240</t>
  </si>
  <si>
    <t>Personnel Requirements</t>
  </si>
  <si>
    <t>General Requirements</t>
  </si>
  <si>
    <t>Has the organisation determined the types and quantity of personnel required to support information security responsibilities?</t>
  </si>
  <si>
    <t>Are roles clearly defined in relation to Part-IS compliance and aviation safety relevance?</t>
  </si>
  <si>
    <t>IS.I.OR.240(a)(2) and IS.I.OR.240(a)(3)</t>
  </si>
  <si>
    <t>Competence Assessment</t>
  </si>
  <si>
    <t>Are required competencies for each role identified based on tasks, responsibilities, and ISMS requirements?</t>
  </si>
  <si>
    <t>Is there a process to evaluate staff against these competencies (e.g. through qualification, experience, or formal assessment)?</t>
  </si>
  <si>
    <t>Are any identified gaps in competence addressed through recruitment or training?</t>
  </si>
  <si>
    <t>IS.I.OR.240(b)</t>
  </si>
  <si>
    <t>Role Allocation and Responsibilities</t>
  </si>
  <si>
    <t>Are personnel formally assigned to key information security roles (e.g. ISM, data custodians)?</t>
  </si>
  <si>
    <t>Is there evidence of role ownership, including documentation and communication of responsibilities?</t>
  </si>
  <si>
    <t>IS.I.OR.240(c) and IS.I.OR.240(d)</t>
  </si>
  <si>
    <t xml:space="preserve">Training and Awareness </t>
  </si>
  <si>
    <t>Is there a structured training and awareness programme tailored to different roles and functions?</t>
  </si>
  <si>
    <t>Are staff trained to understand cybersecurity risks, responsibilities, and procedures, especially those related to aviation safety?</t>
  </si>
  <si>
    <t>Is training tracked, evaluated, and regularly updated?</t>
  </si>
  <si>
    <t>IS.I.OR.245</t>
  </si>
  <si>
    <t>General Record-Keeping Requirements</t>
  </si>
  <si>
    <t>Has the organisation established a process for recording activities related to information security, especially those with aviation safety relevance?</t>
  </si>
  <si>
    <t>Are the types of records to be kept formally identified, including risk assessments, incident responses, training records, and reporting logs?</t>
  </si>
  <si>
    <t>IS.I.OR.245(a)(1)(vi) &amp; (a)(5)</t>
  </si>
  <si>
    <t>Specific Requirements for Risk and Incident Records</t>
  </si>
  <si>
    <t>Are there records demonstrating the results of risk assessments and treatments under IS.I.OR.205 and IS.I.OR.210?</t>
  </si>
  <si>
    <t>Are records maintained on the analysis and handling of security events and incidents, including lessons learned and post-incident reviews?</t>
  </si>
  <si>
    <t>IS.I.OR.245(c) &amp; (d)</t>
  </si>
  <si>
    <t>Retention, Integrity and Accessibility of Records</t>
  </si>
  <si>
    <t>Are records stored in a manner that ensures their integrity, confidentiality, and accessibility?</t>
  </si>
  <si>
    <t>Does the organisation apply defined retention periods for different types of records?</t>
  </si>
  <si>
    <t>Are records readily retrievable to support audits, internal reviews, or regulatory oversight?</t>
  </si>
  <si>
    <t>IS.I.OR.250</t>
  </si>
  <si>
    <t>Information Security Management Manual (ISMM)</t>
  </si>
  <si>
    <t>IS.I.OR.250(a)</t>
  </si>
  <si>
    <t>Establishment and Content of the ISMM</t>
  </si>
  <si>
    <t>Has the organisation established an Information Security Management Manual (ISMM)?</t>
  </si>
  <si>
    <t>Does the ISMM describe the structure, policies, responsibilities, and processes of the ISMS in sufficient detail?</t>
  </si>
  <si>
    <t>Are the following explicitly included or referenced in the ISMM:
The ISMS documentation and procedures required under IS.I.OR.200?
The internal reporting scheme (IS.I.OR.215)?
Contract control procedures (IS.I.OR.235)?
Amendment control procedures?
Alternative means of compliance (if any)?</t>
  </si>
  <si>
    <t>IS.I.OR.250(b)</t>
  </si>
  <si>
    <t>Approval and Version Control</t>
  </si>
  <si>
    <t>Is the initial ISMM version approved and submitted to the competent authority?</t>
  </si>
  <si>
    <t>Are all amendments to the ISMM tracked and managed through a controlled process?</t>
  </si>
  <si>
    <t>Is a copy of amendments provided to the competent authority as required?</t>
  </si>
  <si>
    <t>IS.I.OR.250( c)</t>
  </si>
  <si>
    <t>Change Management and Competent Authority Notification</t>
  </si>
  <si>
    <t>Is there a defined procedure for ISMM amendments, including review, approval, and notification to the authority?</t>
  </si>
  <si>
    <t>Are significant changes flagged for prior approval, especially those impacting points in IS.I.OR.255?</t>
  </si>
  <si>
    <t>IS.I.OR.250(d)</t>
  </si>
  <si>
    <t>Integration with Other Manuals</t>
  </si>
  <si>
    <t>If the ISMM is integrated with other management systems or manuals, are clear cross-references provided?</t>
  </si>
  <si>
    <t>Is the ISMM accessible and understandable to all relevant parties, including external authorities?</t>
  </si>
  <si>
    <t>IS.I.OR.255</t>
  </si>
  <si>
    <t>Changes to the Information Security Management System</t>
  </si>
  <si>
    <t>IS.I.OR.255(a)</t>
  </si>
  <si>
    <t>Change Procedure and Authority Agreement</t>
  </si>
  <si>
    <t>Has the organisation established a documented procedure for managing changes to the ISMS?</t>
  </si>
  <si>
    <t>Has this procedure been approved by the competent authority?</t>
  </si>
  <si>
    <t>Does the procedure define:
The types of changes it covers?
How changes are reviewed and validated internally?
When to notify the competent authority?</t>
  </si>
  <si>
    <t>IS.I.OR.255(b)</t>
  </si>
  <si>
    <t>Is there a mechanism to identify changes that are not covered by the established procedure?</t>
  </si>
  <si>
    <t>Are such changes submitted to the competent authority in advance, with:
A description of the nature and purpose of the change?
An implementation and verification plan?
A risk assessment showing the impact on aviation safety?</t>
  </si>
  <si>
    <t>Are changes implemented only after formal approval is received?</t>
  </si>
  <si>
    <t>Are procedures in place to operate under temporary conditions set by the authority during the change process?</t>
  </si>
  <si>
    <t>IS.I.OR.260</t>
  </si>
  <si>
    <t>IS.I.OR.260(a)</t>
  </si>
  <si>
    <t xml:space="preserve">Continual Review and Improvement </t>
  </si>
  <si>
    <t>Has the organisation established a systematic process to review and improve its information security management system (ISMS)?</t>
  </si>
  <si>
    <t>Are improvements driven by:
Results from internal audits?
Performance metrics or KPIs?
Feedback from incident investigations?
Changes in risk environment or threat landscape?</t>
  </si>
  <si>
    <t>Are there defined review cycles and responsible personnel for conducting these evaluations?</t>
  </si>
  <si>
    <t>Does the review include assessment of the ISMS's effectiveness in maintaining aviation safety?</t>
  </si>
  <si>
    <t>IS.I.OR.260(b)</t>
  </si>
  <si>
    <t>Use of Improvement Results</t>
  </si>
  <si>
    <t>Are the outcomes of the improvement process documented and integrated into planning or procedural updates?</t>
  </si>
  <si>
    <t>Is there a mechanism to prioritise improvement actions based on risk, resource needs, and operational impact?</t>
  </si>
  <si>
    <t>Are improvement actions tracked to completion, and validated for effectiveness?</t>
  </si>
</sst>
</file>

<file path=xl/styles.xml><?xml version="1.0" encoding="utf-8"?>
<styleSheet xmlns="http://schemas.openxmlformats.org/spreadsheetml/2006/main">
  <numFmts count="1">
    <numFmt formatCode="#0%" numFmtId="164"/>
  </numFmts>
  <fonts count="19">
    <font>
      <sz val="10"/>
      <color theme="1"/>
      <name val="Arial"/>
    </font>
    <font>
      <sz val="10"/>
      <color theme="1"/>
      <name val="Calibri"/>
    </font>
    <font>
      <sz val="14"/>
      <color theme="1"/>
      <name val="Calibri"/>
    </font>
    <font>
      <b/>
      <sz val="14"/>
      <color theme="0"/>
      <name val="Calibri"/>
    </font>
    <font>
      <b/>
      <sz val="10"/>
      <color theme="0"/>
      <name val="Calibri"/>
    </font>
    <font>
      <b/>
      <sz val="18"/>
      <color theme="1"/>
      <name val="Calibri"/>
    </font>
    <font>
      <sz val="9"/>
      <color theme="1"/>
      <name val="Calibri"/>
    </font>
    <font>
      <b/>
      <sz val="16"/>
      <color theme="1"/>
      <name val="Calibri"/>
    </font>
    <font>
      <sz val="16"/>
      <color theme="1"/>
      <name val="Calibri"/>
    </font>
    <font>
      <sz val="12"/>
      <color theme="1"/>
      <name val="Calibri"/>
    </font>
    <font>
      <sz val="20"/>
      <color theme="1"/>
      <name val="Calibri"/>
    </font>
    <font>
      <b/>
      <sz val="24"/>
      <color theme="1"/>
      <name val="Calibri"/>
    </font>
    <font>
      <b/>
      <sz val="16"/>
      <color theme="0"/>
      <name val="Calibri"/>
    </font>
    <font>
      <b/>
      <sz val="18"/>
      <name val="Calibri"/>
    </font>
    <font>
      <b/>
      <sz val="12"/>
      <name val="Calibri"/>
    </font>
    <font>
      <sz val="18"/>
      <color theme="1"/>
      <name val="Calibri"/>
    </font>
    <font>
      <b/>
      <sz val="10"/>
      <color theme="1"/>
      <name val="Calibri"/>
    </font>
    <font>
      <b/>
      <sz val="12"/>
      <color theme="0" tint="-0.15"/>
      <name val="Calibri"/>
    </font>
    <font>
      <sz val="12"/>
      <color theme="0" tint="-0.15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rgb="FF002060"/>
        <bgColor rgb="FFCCFFCC"/>
      </patternFill>
    </fill>
    <fill>
      <patternFill patternType="solid">
        <fgColor rgb="FFCCFFFF"/>
        <bgColor rgb="FFCCFFCC"/>
      </patternFill>
    </fill>
    <fill>
      <patternFill patternType="solid">
        <fgColor theme="4" tint="0.8"/>
        <bgColor rgb="FF000000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/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</borders>
  <cellStyleXfs count="1">
    <xf borderId="0" fillId="0" fontId="0" numFmtId="0" xfId="0">
      <alignment vertical="bottom"/>
    </xf>
  </cellStyleXfs>
  <cellXfs count="62">
    <xf borderId="0" fillId="0" fontId="0" numFmtId="0" xfId="0">
      <alignment vertical="bottom"/>
    </xf>
    <xf borderId="0" fillId="0" fontId="1" numFmtId="0" xfId="0">
      <alignment vertical="bottom"/>
    </xf>
    <xf borderId="0" fillId="0" fontId="2" numFmtId="0" xfId="0">
      <alignment vertical="bottom"/>
    </xf>
    <xf borderId="1" fillId="2" fontId="3" numFmtId="0" xfId="0">
      <alignment horizontal="center" vertical="bottom" wrapText="1"/>
    </xf>
    <xf borderId="2" fillId="2" fontId="3" numFmtId="0" xfId="0">
      <alignment horizontal="center" vertical="bottom" wrapText="1"/>
    </xf>
    <xf borderId="2" fillId="2" fontId="4" numFmtId="0" xfId="0">
      <alignment horizontal="center" vertical="bottom" wrapText="1"/>
    </xf>
    <xf borderId="0" fillId="0" fontId="1" numFmtId="0" xfId="0">
      <alignment horizontal="center" vertical="center"/>
    </xf>
    <xf borderId="3" fillId="0" fontId="5" numFmtId="0" xfId="0">
      <alignment horizontal="center" vertical="center" shrinkToFit="1"/>
    </xf>
    <xf borderId="4" fillId="0" fontId="6" numFmtId="0" xfId="0">
      <alignment horizontal="center" vertical="center" wrapText="1"/>
    </xf>
    <xf borderId="5" fillId="0" fontId="7" numFmtId="164" xfId="0">
      <alignment horizontal="center" vertical="center" wrapText="1"/>
    </xf>
    <xf borderId="6" fillId="0" fontId="5" numFmtId="0" xfId="0">
      <alignment horizontal="center" vertical="center" shrinkToFit="1"/>
    </xf>
    <xf borderId="7" fillId="0" fontId="6" numFmtId="0" xfId="0">
      <alignment horizontal="center" vertical="center" wrapText="1"/>
    </xf>
    <xf borderId="8" fillId="0" fontId="7" numFmtId="0" xfId="0">
      <alignment horizontal="center" vertical="center" shrinkToFit="1"/>
    </xf>
    <xf borderId="9" fillId="0" fontId="6" numFmtId="0" xfId="0">
      <alignment horizontal="center" vertical="center" wrapText="1"/>
    </xf>
    <xf borderId="0" fillId="0" fontId="1" numFmtId="0" xfId="0">
      <alignment horizontal="right" vertical="center"/>
    </xf>
    <xf borderId="0" fillId="0" fontId="1" numFmtId="164" xfId="0">
      <alignment horizontal="center" vertical="center"/>
    </xf>
    <xf borderId="0" fillId="0" fontId="8" numFmtId="0" xfId="0">
      <alignment horizontal="center" vertical="center"/>
    </xf>
    <xf borderId="0" fillId="0" fontId="1" numFmtId="0" xfId="0">
      <alignment vertical="center" wrapText="1"/>
    </xf>
    <xf borderId="0" fillId="0" fontId="9" numFmtId="0" xfId="0">
      <alignment horizontal="center" vertical="center" wrapText="1"/>
    </xf>
    <xf borderId="0" fillId="0" fontId="10" numFmtId="0" xfId="0">
      <alignment vertical="center" wrapText="1"/>
    </xf>
    <xf borderId="10" fillId="0" fontId="11" numFmtId="0" xfId="0">
      <alignment horizontal="center" vertical="center" wrapText="1"/>
    </xf>
    <xf borderId="3" fillId="3" fontId="3" numFmtId="0" xfId="0">
      <alignment horizontal="center" vertical="center" wrapText="1"/>
    </xf>
    <xf borderId="4" fillId="3" fontId="12" numFmtId="0" xfId="0">
      <alignment horizontal="center" vertical="center" wrapText="1"/>
    </xf>
    <xf borderId="11" fillId="3" fontId="12" numFmtId="0" xfId="0">
      <alignment horizontal="center" vertical="center" wrapText="1"/>
    </xf>
    <xf borderId="0" fillId="0" fontId="5" numFmtId="0" xfId="0">
      <alignment vertical="center" wrapText="1"/>
    </xf>
    <xf borderId="6" fillId="4" fontId="13" numFmtId="0" xfId="0">
      <alignment horizontal="center" vertical="center" wrapText="1"/>
    </xf>
    <xf borderId="7" fillId="4" fontId="13" numFmtId="0" xfId="0">
      <alignment vertical="center" wrapText="1"/>
    </xf>
    <xf borderId="12" fillId="4" fontId="13" numFmtId="0" xfId="0">
      <alignment vertical="center" wrapText="1"/>
    </xf>
    <xf borderId="0" fillId="0" fontId="9" numFmtId="0" xfId="0">
      <alignment vertical="center" wrapText="1"/>
    </xf>
    <xf borderId="6" fillId="5" fontId="14" numFmtId="0" xfId="0">
      <alignment horizontal="center" vertical="center" wrapText="1"/>
    </xf>
    <xf borderId="7" fillId="5" fontId="14" numFmtId="0" xfId="0">
      <alignment horizontal="center" vertical="center" wrapText="1"/>
    </xf>
    <xf borderId="7" fillId="5" fontId="14" numFmtId="0" xfId="0">
      <alignment horizontal="left" vertical="center" wrapText="1"/>
    </xf>
    <xf borderId="12" fillId="5" fontId="14" numFmtId="0" xfId="0">
      <alignment horizontal="left" vertical="center" wrapText="1"/>
    </xf>
    <xf borderId="6" fillId="0" fontId="1" numFmtId="0" xfId="0">
      <alignment horizontal="center" vertical="center" wrapText="1"/>
    </xf>
    <xf borderId="7" fillId="0" fontId="1" numFmtId="0" xfId="0">
      <alignment horizontal="right" vertical="center" wrapText="1"/>
    </xf>
    <xf borderId="7" fillId="6" fontId="9" numFmtId="0" xfId="0">
      <alignment horizontal="center" vertical="center" wrapText="1"/>
    </xf>
    <xf borderId="12" fillId="0" fontId="1" numFmtId="0" xfId="0">
      <alignment vertical="center" wrapText="1"/>
    </xf>
    <xf borderId="7" fillId="0" fontId="9" numFmtId="0" xfId="0">
      <alignment horizontal="center" vertical="center" wrapText="1"/>
    </xf>
    <xf borderId="0" fillId="0" fontId="1" numFmtId="0" xfId="0">
      <alignment horizontal="center" vertical="center" wrapText="1"/>
    </xf>
    <xf borderId="0" fillId="0" fontId="1" numFmtId="0" xfId="0">
      <alignment horizontal="right" vertical="center" wrapText="1"/>
    </xf>
    <xf borderId="0" fillId="0" fontId="15" numFmtId="0" xfId="0">
      <alignment vertical="center" wrapText="1"/>
    </xf>
    <xf borderId="7" fillId="4" fontId="13" numFmtId="0" xfId="0">
      <alignment horizontal="left" vertical="center" wrapText="1"/>
    </xf>
    <xf borderId="7" fillId="4" fontId="13" numFmtId="0" xfId="0">
      <alignment horizontal="center" vertical="center" wrapText="1"/>
    </xf>
    <xf borderId="12" fillId="4" fontId="13" numFmtId="0" xfId="0">
      <alignment horizontal="center" vertical="center" wrapText="1"/>
    </xf>
    <xf borderId="8" fillId="0" fontId="1" numFmtId="0" xfId="0">
      <alignment horizontal="center" vertical="center" wrapText="1"/>
    </xf>
    <xf borderId="9" fillId="0" fontId="1" numFmtId="0" xfId="0">
      <alignment horizontal="right" vertical="center" wrapText="1"/>
    </xf>
    <xf borderId="13" fillId="0" fontId="1" numFmtId="0" xfId="0">
      <alignment vertical="center" wrapText="1"/>
    </xf>
    <xf borderId="14" fillId="0" fontId="1" numFmtId="0" xfId="0">
      <alignment vertical="center" wrapText="1"/>
    </xf>
    <xf borderId="15" fillId="5" fontId="14" numFmtId="0" xfId="0">
      <alignment horizontal="center" vertical="center" wrapText="1"/>
    </xf>
    <xf borderId="10" fillId="5" fontId="14" numFmtId="0" xfId="0">
      <alignment horizontal="center" vertical="center" wrapText="1"/>
    </xf>
    <xf borderId="16" fillId="0" fontId="1" numFmtId="0" xfId="0">
      <alignment horizontal="center" vertical="center" wrapText="1"/>
    </xf>
    <xf borderId="17" fillId="0" fontId="1" numFmtId="0" xfId="0">
      <alignment horizontal="center" vertical="center" wrapText="1"/>
    </xf>
    <xf borderId="17" fillId="0" fontId="1" numFmtId="0" xfId="0">
      <alignment horizontal="right" vertical="center" wrapText="1"/>
    </xf>
    <xf borderId="18" fillId="0" fontId="9" numFmtId="0" xfId="0">
      <alignment horizontal="center" vertical="center" wrapText="1"/>
    </xf>
    <xf borderId="19" fillId="5" fontId="14" numFmtId="0" xfId="0">
      <alignment horizontal="center" vertical="center" wrapText="1"/>
    </xf>
    <xf borderId="20" fillId="5" fontId="14" numFmtId="0" xfId="0">
      <alignment horizontal="center" vertical="center" wrapText="1"/>
    </xf>
    <xf borderId="21" fillId="0" fontId="16" numFmtId="0" xfId="0">
      <alignment horizontal="center" vertical="center" wrapText="1"/>
    </xf>
    <xf borderId="15" fillId="0" fontId="1" numFmtId="0" xfId="0">
      <alignment horizontal="center" vertical="center" wrapText="1"/>
    </xf>
    <xf borderId="10" fillId="0" fontId="1" numFmtId="0" xfId="0">
      <alignment horizontal="right" vertical="center" wrapText="1"/>
    </xf>
    <xf borderId="22" fillId="0" fontId="1" numFmtId="0" xfId="0">
      <alignment vertical="center" wrapText="1"/>
    </xf>
    <xf borderId="0" fillId="0" fontId="17" numFmtId="0" xfId="0">
      <alignment horizontal="center" vertical="center" wrapText="1"/>
    </xf>
    <xf borderId="0" fillId="0" fontId="18" numFmtId="0" xfId="0">
      <alignment vertical="center" wrapText="1"/>
    </xf>
  </cellXfs>
  <cellStyles count="1">
    <cellStyle name="Normal" xfId="0" builtinId="0" customBuiltin="1"/>
  </cellStyles>
  <dxfs count="9">
    <dxf>
      <font>
        <color theme="0"/>
      </font>
      <fill>
        <patternFill patternType="solid">
          <fgColor theme="0" tint="-0.35000000000000003"/>
          <bgColor theme="0" tint="-0.35000000000000003"/>
        </patternFill>
      </fill>
    </dxf>
    <dxf>
      <font>
        <color theme="0"/>
      </font>
      <fill>
        <patternFill patternType="solid">
          <fgColor rgb="FF336600"/>
          <bgColor rgb="FF336600"/>
        </patternFill>
      </fill>
    </dxf>
    <dxf>
      <font>
        <color theme="0"/>
      </font>
      <fill>
        <patternFill patternType="solid">
          <fgColor rgb="FF92D050"/>
          <bgColor rgb="FF92D050"/>
        </patternFill>
      </fill>
    </dxf>
    <dxf>
      <font>
        <color theme="0"/>
      </font>
      <fill>
        <patternFill patternType="solid">
          <fgColor rgb="FFFFC000"/>
          <bgColor rgb="FFFFC000"/>
        </patternFill>
      </fill>
    </dxf>
    <dxf>
      <font>
        <color theme="0"/>
      </font>
      <fill>
        <patternFill patternType="solid">
          <fgColor theme="2" tint="-0.5"/>
          <bgColor theme="2" tint="-0.5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 tint="-0.15"/>
      </font>
      <fill>
        <patternFill patternType="solid">
          <fgColor theme="0"/>
          <bgColor theme="0"/>
        </patternFill>
      </fill>
    </dxf>
    <dxf>
      <fill>
        <patternFill patternType="solid">
          <fgColor rgb="FFCCFF99"/>
          <bgColor rgb="FFA0FFA0"/>
        </patternFill>
      </fill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Id="rId1" Type="http://schemas.openxmlformats.org/officeDocument/2006/relationships/worksheet"/><Relationship Target="worksheets/sheet2.xml" Id="rId2" Type="http://schemas.openxmlformats.org/officeDocument/2006/relationships/worksheet"/><Relationship Target="sharedStrings.xml" Id="rId3" Type="http://schemas.openxmlformats.org/officeDocument/2006/relationships/sharedStrings"/><Relationship Target="styles.xml" Id="rId4" Type="http://schemas.openxmlformats.org/officeDocument/2006/relationships/styles"/><Relationship Target="theme/theme1.xml" Id="rId5" Type="http://schemas.openxmlformats.org/officeDocument/2006/relationships/theme"/></Relationships>
</file>

<file path=xl/charts/chart1.xml><?xml version="1.0" encoding="utf-8"?>
<c:chartSpace xmlns:a="http://schemas.openxmlformats.org/drawingml/2006/main" xmlns:c="http://schemas.openxmlformats.org/drawingml/2006/chart">
  <c:chart>
    <c:title>
      <c:tx>
        <c:rich>
          <a:bodyPr/>
          <a:lstStyle/>
          <a:p>
            <a:r>
              <a:t/>
            </a:r>
          </a:p>
        </c:rich>
      </c:tx>
    </c:title>
    <c:plotArea>
      <c:pieChart>
        <c:ser>
          <c:idx val="0"/>
          <c:order val="0"/>
          <c:cat>
            <c:strRef>
              <c:f>Dashboard!$B$3:$B$10</c:f>
            </c:strRef>
          </c:cat>
          <c:val>
            <c:numRef>
              <c:f>Dashboard!$D$3:$D$10</c:f>
              <c:numCache/>
            </c:numRef>
          </c:val>
        </c:ser>
      </c:pieChart>
    </c:plotArea>
    <c:legend>
      <c:legendPos val="r"/>
      <c:overlay val="0"/>
    </c:legend>
    <c:plotVisOnly val="1"/>
    <c:dispBlanksAs val="gap"/>
  </c:chart>
</c:chartSpace>
</file>

<file path=xl/drawings/_rels/drawing1.xml.rels><?xml version="1.0" encoding="UTF-8" standalone="yes"?><Relationships xmlns="http://schemas.openxmlformats.org/package/2006/relationships"><Relationship Target="../media/image1.png" Id="rId1" Type="http://schemas.openxmlformats.org/officeDocument/2006/relationships/image"/><Relationship Target="../charts/chart1.xml" Id="rId2" Type="http://schemas.openxmlformats.org/officeDocument/2006/relationships/chart"/></Relationships>
</file>

<file path=xl/drawings/_rels/drawing2.xml.rels><?xml version="1.0" encoding="UTF-8" standalone="yes"?><Relationships xmlns="http://schemas.openxmlformats.org/package/2006/relationships"><Relationship Target="../media/image2.png" Id="rId1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 xmlns:c="http://schemas.openxmlformats.org/drawingml/2006/chart" xmlns:mc="http://schemas.openxmlformats.org/markup-compatibility/2006">
  <xdr:oneCellAnchor>
    <xdr:from>
      <xdr:col>15</xdr:col>
      <xdr:colOff>40640</xdr:colOff>
      <xdr:row>0</xdr:row>
      <xdr:rowOff>146304</xdr:rowOff>
    </xdr:from>
    <xdr:ext cx="5384800" cy="1609344"/>
    <xdr:pic>
      <xdr:nvPicPr>
        <xdr:cNvPr id="0" name="image.png"/>
        <xdr:cNvPicPr preferRelativeResize="0"/>
      </xdr:nvPicPr>
      <xdr:blipFill>
        <a:blip r:embed="rId1"/>
        <a:stretch>
          <a:fillRect/>
        </a:stretch>
      </xdr:blipFill>
      <xdr:spPr>
        <a:prstGeom prst="rect">
          <a:avLst/>
        </a:prstGeom>
        <a:noFill/>
      </xdr:spPr>
    </xdr:pic>
    <xdr:clientData/>
  </xdr:oneCellAnchor>
  <xdr:oneCellAnchor>
    <xdr:from>
      <xdr:col>4</xdr:col>
      <xdr:colOff>365760</xdr:colOff>
      <xdr:row>0</xdr:row>
      <xdr:rowOff>146304</xdr:rowOff>
    </xdr:from>
    <xdr:ext cx="6885432" cy="8117840"/>
    <xdr:graphicFrame>
      <xdr:nvGraphicFramePr>
        <xdr:cNvPr id="1" name="image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 xmlns:c="http://schemas.openxmlformats.org/drawingml/2006/chart" xmlns:mc="http://schemas.openxmlformats.org/markup-compatibility/2006">
  <xdr:oneCellAnchor>
    <xdr:from>
      <xdr:col>5</xdr:col>
      <xdr:colOff>254000</xdr:colOff>
      <xdr:row>0</xdr:row>
      <xdr:rowOff>0</xdr:rowOff>
    </xdr:from>
    <xdr:ext cx="2316480" cy="694944"/>
    <xdr:pic>
      <xdr:nvPicPr>
        <xdr:cNvPr id="0" name="image.png"/>
        <xdr:cNvPicPr preferRelativeResize="0"/>
      </xdr:nvPicPr>
      <xdr:blipFill>
        <a:blip r:embed="rId1"/>
        <a:stretch>
          <a:fillRect/>
        </a:stretch>
      </xdr:blipFill>
      <xdr:spPr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Target="../drawings/drawing1.xml" Id="rId1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Target="../drawings/drawing2.xml" Id="rId1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>
  <dimension ref="A1:D11"/>
  <sheetViews>
    <sheetView workbookViewId="0"/>
  </sheetViews>
  <sheetFormatPr defaultRowHeight="15.0" customHeight="1"/>
  <cols>
    <col min="1" max="1" style="1" width="3.31"/>
    <col min="2" max="2" style="1" width="14.04"/>
    <col min="3" max="3" style="1" width="31.66"/>
    <col min="4" max="4" style="1" width="22.92"/>
    <col min="5" max="5" style="1" width="9.14"/>
    <col min="6" max="6" style="1" width="9.14"/>
    <col min="7" max="7" style="1" width="9.14"/>
    <col min="8" max="8" style="1" width="9.14"/>
    <col min="9" max="9" style="1" width="9.14"/>
    <col min="10" max="10" style="1" width="9.14"/>
    <col min="11" max="11" style="1" width="9.14"/>
    <col min="12" max="12" style="1" width="9.14"/>
    <col min="13" max="13" style="1" width="9.14"/>
    <col min="14" max="14" style="1" width="9.14"/>
    <col min="15" max="1025" style="1" width="9.14"/>
  </cols>
  <sheetData>
    <row r="1" ht="14.0"/>
    <row r="2" customHeight="1" ht="43.0" customFormat="1" s="2">
      <c r="B2" s="3" t="s">
        <v>0</v>
      </c>
      <c r="C2" s="4" t="s">
        <v>1</v>
      </c>
      <c r="D2" s="5" t="s">
        <v>2</v>
      </c>
    </row>
    <row r="3" customHeight="1" ht="58.0" customFormat="1" s="6">
      <c r="B3" s="7" t="s">
        <v>3</v>
      </c>
      <c r="C3" s="8" t="s">
        <v>4</v>
      </c>
      <c r="D3" s="9">
        <f>COUNTIF('Part-IS Requirements'!$D$3:$D$206,$B3)/'Part-IS Requirements'!$D$207</f>
        <v>0.978102189781021</v>
      </c>
    </row>
    <row r="4" customHeight="1" ht="58.0" customFormat="1" s="6">
      <c r="B4" s="10" t="s">
        <v>5</v>
      </c>
      <c r="C4" s="11" t="s">
        <v>6</v>
      </c>
      <c r="D4" s="9">
        <f>COUNTIF('Part-IS Requirements'!$D$3:$D$206,$B4)/'Part-IS Requirements'!$D$207</f>
        <v>0.0072992700729927</v>
      </c>
    </row>
    <row r="5" customHeight="1" ht="58.0" customFormat="1" s="6">
      <c r="B5" s="10" t="s">
        <v>7</v>
      </c>
      <c r="C5" s="11" t="s">
        <v>8</v>
      </c>
      <c r="D5" s="9">
        <f>COUNTIF('Part-IS Requirements'!$D$3:$D$206,$B5)/'Part-IS Requirements'!$D$207</f>
        <v>0.0072992700729927</v>
      </c>
    </row>
    <row r="6" customHeight="1" ht="58.0" customFormat="1" s="6">
      <c r="B6" s="10" t="s">
        <v>9</v>
      </c>
      <c r="C6" s="11" t="s">
        <v>10</v>
      </c>
      <c r="D6" s="9">
        <f>COUNTIF('Part-IS Requirements'!$D$3:$D$206,$B6)/'Part-IS Requirements'!$D$207</f>
        <v>0.0</v>
      </c>
    </row>
    <row r="7" customHeight="1" ht="58.0" customFormat="1" s="6">
      <c r="B7" s="10" t="s">
        <v>11</v>
      </c>
      <c r="C7" s="11" t="s">
        <v>12</v>
      </c>
      <c r="D7" s="9">
        <f>COUNTIF('Part-IS Requirements'!$D$3:$D$206,$B7)/'Part-IS Requirements'!$D$207</f>
        <v>0.0</v>
      </c>
    </row>
    <row r="8" customHeight="1" ht="58.0" customFormat="1" s="6">
      <c r="B8" s="10" t="s">
        <v>13</v>
      </c>
      <c r="C8" s="11" t="s">
        <v>14</v>
      </c>
      <c r="D8" s="9">
        <f>COUNTIF('Part-IS Requirements'!$D$3:$D$206,$B8)/'Part-IS Requirements'!$D$207</f>
        <v>0.0072992700729927</v>
      </c>
    </row>
    <row r="9" customHeight="1" ht="58.0" customFormat="1" s="6">
      <c r="B9" s="10" t="s">
        <v>15</v>
      </c>
      <c r="C9" s="11" t="s">
        <v>16</v>
      </c>
      <c r="D9" s="9">
        <f>COUNTIF('Part-IS Requirements'!$D$3:$D$206,$B9)/'Part-IS Requirements'!$D$207</f>
        <v>0.0</v>
      </c>
    </row>
    <row r="10" customHeight="1" ht="58.0" customFormat="1" s="6">
      <c r="B10" s="12" t="s">
        <v>17</v>
      </c>
      <c r="C10" s="13" t="s">
        <v>18</v>
      </c>
      <c r="D10" s="9">
        <f>COUNTIF('Part-IS Requirements'!$D$3:$D$206,$B10)/'Part-IS Requirements'!$D$207</f>
        <v>0.0</v>
      </c>
    </row>
    <row r="11" customFormat="1" s="6">
      <c r="C11" s="14" t="s">
        <v>19</v>
      </c>
      <c r="D11" s="15">
        <f>SUM(D3:D10)</f>
        <v>0.999999999999999</v>
      </c>
    </row>
    <row r="12" customFormat="1" s="6"/>
    <row r="13" customFormat="1" s="6"/>
    <row r="14" ht="21.0" customFormat="1" s="6">
      <c r="B14" s="16"/>
    </row>
    <row r="15" ht="21.0" customFormat="1" s="6">
      <c r="B15" s="16"/>
    </row>
    <row r="16" ht="21.0" customFormat="1" s="6">
      <c r="B16" s="16"/>
    </row>
    <row r="17" customFormat="1" s="6"/>
    <row r="18" customFormat="1" s="6"/>
    <row r="19" customFormat="1" s="6"/>
    <row r="20" customFormat="1" s="6"/>
    <row r="21" customFormat="1" s="6"/>
    <row r="22" customFormat="1" s="6"/>
    <row r="23" customFormat="1" s="6"/>
    <row r="24" customFormat="1" s="6"/>
    <row r="25" customFormat="1" s="6"/>
    <row r="26" customFormat="1" s="6"/>
    <row r="27" customFormat="1" s="6"/>
    <row r="28" customFormat="1" s="6"/>
    <row r="29" customFormat="1" s="6"/>
    <row r="30" customFormat="1" s="6"/>
    <row r="31" customFormat="1" s="6"/>
    <row r="32" customFormat="1" s="6"/>
    <row r="33" customFormat="1" s="6"/>
    <row r="34" customFormat="1" s="6"/>
    <row r="35" customFormat="1" s="6"/>
    <row r="36" customFormat="1" s="6"/>
    <row r="37" customFormat="1" s="6"/>
    <row r="38" customFormat="1" s="6"/>
    <row r="39" customFormat="1" s="6"/>
    <row r="40" customFormat="1" s="6"/>
    <row r="41" customFormat="1" s="6"/>
    <row r="42" customFormat="1" s="6"/>
    <row r="43" customFormat="1" s="6"/>
    <row r="44" customFormat="1" s="6"/>
    <row r="45" customFormat="1" s="6"/>
    <row r="46" customFormat="1" s="6"/>
    <row r="47" customFormat="1" s="6"/>
    <row r="48" customFormat="1" s="6"/>
    <row r="49" customFormat="1" s="6"/>
    <row r="50" customFormat="1" s="6"/>
    <row r="51" customFormat="1" s="6"/>
    <row r="52" customFormat="1" s="6"/>
    <row r="53" customFormat="1" s="6"/>
    <row r="54" customFormat="1" s="6"/>
    <row r="55" customFormat="1" s="6"/>
    <row r="56" customFormat="1" s="6"/>
    <row r="57" customFormat="1" s="6"/>
    <row r="58" customFormat="1" s="6"/>
    <row r="59" customFormat="1" s="6"/>
    <row r="60" customFormat="1" s="6"/>
    <row r="61" customFormat="1" s="6"/>
    <row r="62" customFormat="1" s="6"/>
    <row r="63" customFormat="1" s="6"/>
    <row r="64" customFormat="1" s="6"/>
    <row r="65" customFormat="1" s="6"/>
    <row r="66" customFormat="1" s="6"/>
    <row r="67" customFormat="1" s="6"/>
    <row r="68" customFormat="1" s="6"/>
    <row r="69" customFormat="1" s="6"/>
    <row r="70" customFormat="1" s="6"/>
    <row r="71" customFormat="1" s="6"/>
    <row r="72" customFormat="1" s="6"/>
    <row r="73" customFormat="1" s="6"/>
    <row r="74" customFormat="1" s="6"/>
    <row r="75" customFormat="1" s="6"/>
    <row r="76" customFormat="1" s="6"/>
    <row r="77" customFormat="1" s="6"/>
    <row r="78" customFormat="1" s="6"/>
    <row r="79" customFormat="1" s="6"/>
    <row r="80" customFormat="1" s="6"/>
    <row r="81" customFormat="1" s="6"/>
    <row r="82" customFormat="1" s="6"/>
    <row r="83" customFormat="1" s="6"/>
    <row r="84" customFormat="1" s="6"/>
    <row r="85" customFormat="1" s="6"/>
    <row r="86" customFormat="1" s="6"/>
    <row r="87" customFormat="1" s="6"/>
    <row r="88" customFormat="1" s="6"/>
    <row r="89" customFormat="1" s="6"/>
    <row r="90" customFormat="1" s="6"/>
    <row r="91" customFormat="1" s="6"/>
    <row r="92" customFormat="1" s="6"/>
    <row r="93" customFormat="1" s="6"/>
    <row r="94" customFormat="1" s="6"/>
    <row r="95" customFormat="1" s="6"/>
    <row r="96" customFormat="1" s="6"/>
    <row r="97" customFormat="1" s="6"/>
    <row r="98" customFormat="1" s="6"/>
    <row r="99" customFormat="1" s="6"/>
    <row r="100" customFormat="1" s="6"/>
    <row r="101" customFormat="1" s="6"/>
    <row r="102" customFormat="1" s="6"/>
    <row r="103" customFormat="1" s="6"/>
    <row r="104" customFormat="1" s="6"/>
    <row r="105" customFormat="1" s="6"/>
    <row r="106" customFormat="1" s="6"/>
    <row r="107" customFormat="1" s="6"/>
    <row r="108" customFormat="1" s="6"/>
    <row r="109" customFormat="1" s="6"/>
    <row r="110" customFormat="1" s="6"/>
    <row r="111" customFormat="1" s="6"/>
    <row r="112" customFormat="1" s="6"/>
    <row r="113" customFormat="1" s="6"/>
    <row r="114" customFormat="1" s="6"/>
    <row r="115" customFormat="1" s="6"/>
    <row r="116" customFormat="1" s="6"/>
    <row r="117" customFormat="1" s="6"/>
    <row r="118" customFormat="1" s="6"/>
    <row r="119" customFormat="1" s="6"/>
    <row r="120" customFormat="1" s="6"/>
    <row r="121" customFormat="1" s="6"/>
    <row r="122" customFormat="1" s="6"/>
    <row r="123" customFormat="1" s="6"/>
    <row r="124" customFormat="1" s="6"/>
    <row r="125" customFormat="1" s="6"/>
    <row r="126" customFormat="1" s="6"/>
    <row r="127" customFormat="1" s="6"/>
    <row r="128" customFormat="1" s="6"/>
    <row r="129" customFormat="1" s="6"/>
    <row r="130" customFormat="1" s="6"/>
    <row r="131" customFormat="1" s="6"/>
    <row r="132" customFormat="1" s="6"/>
    <row r="133" customFormat="1" s="6"/>
    <row r="134" customFormat="1" s="6"/>
    <row r="135" customFormat="1" s="6"/>
    <row r="136" customFormat="1" s="6"/>
    <row r="137" customFormat="1" s="6"/>
    <row r="138" customFormat="1" s="6"/>
    <row r="139" customFormat="1" s="6"/>
    <row r="140" customFormat="1" s="6"/>
    <row r="141" customFormat="1" s="6"/>
    <row r="142" customFormat="1" s="6"/>
    <row r="143" customFormat="1" s="6"/>
    <row r="144" customFormat="1" s="6"/>
    <row r="145" customFormat="1" s="6"/>
    <row r="146" customFormat="1" s="6"/>
    <row r="147" customFormat="1" s="6"/>
    <row r="148" customFormat="1" s="6"/>
    <row r="149" customFormat="1" s="6"/>
    <row r="150" customFormat="1" s="6"/>
    <row r="151" customFormat="1" s="6"/>
    <row r="152" customFormat="1" s="6"/>
    <row r="153" customFormat="1" s="6"/>
    <row r="154" customFormat="1" s="6"/>
    <row r="155" customFormat="1" s="6"/>
    <row r="156" customFormat="1" s="6"/>
    <row r="157" customFormat="1" s="6"/>
    <row r="158" customFormat="1" s="6"/>
    <row r="159" customFormat="1" s="6"/>
    <row r="160" customFormat="1" s="6"/>
    <row r="161" customFormat="1" s="6"/>
    <row r="162" customFormat="1" s="6"/>
    <row r="163" customFormat="1" s="6"/>
    <row r="164" customFormat="1" s="6"/>
    <row r="165" customFormat="1" s="6"/>
    <row r="166" customFormat="1" s="6"/>
    <row r="167" customFormat="1" s="6"/>
    <row r="168" customFormat="1" s="6"/>
    <row r="169" customFormat="1" s="6"/>
    <row r="170" customFormat="1" s="6"/>
    <row r="171" customFormat="1" s="6"/>
    <row r="172" customFormat="1" s="6"/>
    <row r="173" customFormat="1" s="6"/>
    <row r="174" customFormat="1" s="6"/>
    <row r="175" customFormat="1" s="6"/>
    <row r="176" customFormat="1" s="6"/>
    <row r="177" customFormat="1" s="6"/>
    <row r="178" customFormat="1" s="6"/>
    <row r="179" customFormat="1" s="6"/>
    <row r="180" customFormat="1" s="6"/>
    <row r="181" customFormat="1" s="6"/>
    <row r="182" customFormat="1" s="6"/>
    <row r="183" customFormat="1" s="6"/>
    <row r="184" customFormat="1" s="6"/>
    <row r="185" customFormat="1" s="6"/>
    <row r="186" customFormat="1" s="6"/>
    <row r="187" customFormat="1" s="6"/>
    <row r="188" customFormat="1" s="6"/>
    <row r="189" customFormat="1" s="6"/>
    <row r="190" customFormat="1" s="6"/>
    <row r="191" customFormat="1" s="6"/>
    <row r="192" customFormat="1" s="6"/>
    <row r="193" customFormat="1" s="6"/>
    <row r="194" customFormat="1" s="6"/>
    <row r="195" customFormat="1" s="6"/>
    <row r="196" customFormat="1" s="6"/>
    <row r="197" customFormat="1" s="6"/>
    <row r="198" customFormat="1" s="6"/>
    <row r="199" customFormat="1" s="6"/>
    <row r="200" customFormat="1" s="6"/>
    <row r="201" customFormat="1" s="6"/>
    <row r="202" customFormat="1" s="6"/>
    <row r="203" customFormat="1" s="6"/>
    <row r="204" customFormat="1" s="6"/>
    <row r="205" customFormat="1" s="6"/>
    <row r="206" customFormat="1" s="6"/>
    <row r="207" customFormat="1" s="6"/>
    <row r="208" customFormat="1" s="6"/>
    <row r="209" customFormat="1" s="6"/>
    <row r="210" customFormat="1" s="6"/>
    <row r="211" customFormat="1" s="6"/>
    <row r="212" customFormat="1" s="6"/>
    <row r="213" customFormat="1" s="6"/>
    <row r="214" customFormat="1" s="6"/>
    <row r="215" customFormat="1" s="6"/>
    <row r="216" customFormat="1" s="6"/>
    <row r="217" customFormat="1" s="6"/>
    <row r="218" customFormat="1" s="6"/>
    <row r="219" customFormat="1" s="6"/>
    <row r="220" customFormat="1" s="6"/>
    <row r="221" customFormat="1" s="6"/>
    <row r="222" customFormat="1" s="6"/>
    <row r="223" customFormat="1" s="6"/>
    <row r="224" customFormat="1" s="6"/>
    <row r="225" customFormat="1" s="6"/>
    <row r="226" customFormat="1" s="6"/>
    <row r="227" customFormat="1" s="6"/>
    <row r="228" customFormat="1" s="6"/>
    <row r="229" customFormat="1" s="6"/>
    <row r="230" customFormat="1" s="6"/>
    <row r="231" customFormat="1" s="6"/>
    <row r="232" customFormat="1" s="6"/>
    <row r="233" customFormat="1" s="6"/>
    <row r="234" customFormat="1" s="6"/>
    <row r="235" customFormat="1" s="6"/>
    <row r="236" customFormat="1" s="6"/>
    <row r="237" customFormat="1" s="6"/>
    <row r="238" customFormat="1" s="6"/>
    <row r="239" customFormat="1" s="6"/>
    <row r="240" customFormat="1" s="6"/>
    <row r="241" customFormat="1" s="6"/>
    <row r="242" customFormat="1" s="6"/>
    <row r="243" customFormat="1" s="6"/>
    <row r="244" customFormat="1" s="6"/>
    <row r="245" customFormat="1" s="6"/>
    <row r="246" customFormat="1" s="6"/>
    <row r="247" customFormat="1" s="6"/>
    <row r="248" customFormat="1" s="6"/>
    <row r="249" customFormat="1" s="6"/>
    <row r="250" customFormat="1" s="6"/>
    <row r="251" customFormat="1" s="6"/>
    <row r="252" customFormat="1" s="6"/>
    <row r="253" customFormat="1" s="6"/>
    <row r="254" customFormat="1" s="6"/>
    <row r="255" customFormat="1" s="6"/>
    <row r="256" customFormat="1" s="6"/>
    <row r="257" customFormat="1" s="6"/>
    <row r="258" customFormat="1" s="6"/>
    <row r="259" customFormat="1" s="6"/>
    <row r="260" customFormat="1" s="6"/>
    <row r="261" customFormat="1" s="6"/>
    <row r="262" customFormat="1" s="6"/>
    <row r="263" customFormat="1" s="6"/>
    <row r="264" customFormat="1" s="6"/>
    <row r="265" customFormat="1" s="6"/>
    <row r="266" customFormat="1" s="6"/>
    <row r="267" customFormat="1" s="6"/>
    <row r="268" customFormat="1" s="6"/>
    <row r="269" customFormat="1" s="6"/>
    <row r="270" customFormat="1" s="6"/>
    <row r="271" customFormat="1" s="6"/>
    <row r="272" customFormat="1" s="6"/>
    <row r="273" customFormat="1" s="6"/>
    <row r="274" customFormat="1" s="6"/>
    <row r="275" customFormat="1" s="6"/>
    <row r="276" customFormat="1" s="6"/>
    <row r="277" customFormat="1" s="6"/>
    <row r="278" customFormat="1" s="6"/>
    <row r="279" customFormat="1" s="6"/>
    <row r="280" customFormat="1" s="6"/>
    <row r="281" customFormat="1" s="6"/>
    <row r="282" customFormat="1" s="6"/>
    <row r="283" customFormat="1" s="6"/>
    <row r="284" customFormat="1" s="6"/>
    <row r="285" customFormat="1" s="6"/>
    <row r="286" customFormat="1" s="6"/>
    <row r="287" customFormat="1" s="6"/>
    <row r="288" customFormat="1" s="6"/>
    <row r="289" customFormat="1" s="6"/>
    <row r="290" customFormat="1" s="6"/>
    <row r="291" customFormat="1" s="6"/>
    <row r="292" customFormat="1" s="6"/>
    <row r="293" customFormat="1" s="6"/>
    <row r="294" customFormat="1" s="6"/>
    <row r="295" customFormat="1" s="6"/>
    <row r="296" customFormat="1" s="6"/>
    <row r="297" customFormat="1" s="6"/>
    <row r="298" customFormat="1" s="6"/>
    <row r="299" customFormat="1" s="6"/>
    <row r="300" customFormat="1" s="6"/>
    <row r="301" customFormat="1" s="6"/>
    <row r="302" customFormat="1" s="6"/>
    <row r="303" customFormat="1" s="6"/>
    <row r="304" customFormat="1" s="6"/>
    <row r="305" customFormat="1" s="6"/>
    <row r="306" customFormat="1" s="6"/>
    <row r="307" customFormat="1" s="6"/>
    <row r="308" customFormat="1" s="6"/>
    <row r="309" customFormat="1" s="6"/>
    <row r="310" customFormat="1" s="6"/>
    <row r="311" customFormat="1" s="6"/>
    <row r="312" customFormat="1" s="6"/>
    <row r="313" customFormat="1" s="6"/>
    <row r="314" customFormat="1" s="6"/>
    <row r="315" customFormat="1" s="6"/>
    <row r="316" customFormat="1" s="6"/>
    <row r="317" customFormat="1" s="6"/>
    <row r="318" customFormat="1" s="6"/>
    <row r="319" customFormat="1" s="6"/>
  </sheetData>
  <conditionalFormatting sqref="B10:B10">
    <cfRule dxfId="0" operator="equal" type="cellIs" priority="1">
      <formula>$B$10</formula>
    </cfRule>
  </conditionalFormatting>
  <conditionalFormatting sqref="B3:B10">
    <cfRule dxfId="1" operator="equal" type="cellIs" priority="2">
      <formula>$B$9</formula>
    </cfRule>
  </conditionalFormatting>
  <conditionalFormatting sqref="B3:B10">
    <cfRule dxfId="2" operator="equal" type="cellIs" priority="3">
      <formula>$B$8</formula>
    </cfRule>
  </conditionalFormatting>
  <conditionalFormatting sqref="B3:B10">
    <cfRule dxfId="3" operator="equal" type="cellIs" priority="4">
      <formula>$B$7</formula>
    </cfRule>
  </conditionalFormatting>
  <conditionalFormatting sqref="B3:B10">
    <cfRule dxfId="4" operator="equal" type="cellIs" priority="5">
      <formula>$B$6</formula>
    </cfRule>
  </conditionalFormatting>
  <conditionalFormatting sqref="B3:B10">
    <cfRule dxfId="5" operator="equal" type="cellIs" priority="6">
      <formula>$B$5</formula>
    </cfRule>
  </conditionalFormatting>
  <conditionalFormatting sqref="B3:B10">
    <cfRule dxfId="6" operator="equal" type="cellIs" priority="7">
      <formula>$B$4</formula>
    </cfRule>
  </conditionalFormatting>
  <conditionalFormatting sqref="B3:B10">
    <cfRule dxfId="7" operator="equal" type="cellIs" priority="8">
      <formula>$B$3</formula>
    </cfRule>
  </conditionalFormatting>
  <conditionalFormatting sqref="B3:B10">
    <cfRule dxfId="6" operator="containsText" type="containsText" priority="9" text="Initial">
      <formula>NOT(ISERROR(SEARCH("Initial",B3)))</formula>
    </cfRule>
  </conditionalFormatting>
  <conditionalFormatting sqref="B3:B10">
    <cfRule dxfId="5" operator="containsText" type="containsText" priority="10" text="Nonexistent">
      <formula>NOT(ISERROR(SEARCH("Nonexistent",B3)))</formula>
    </cfRule>
  </conditionalFormatting>
  <conditionalFormatting sqref="B3:B10">
    <cfRule dxfId="8" type="expression" priority="11">
      <formula>_XLUDF.STYLE(VLOOKUP(B3,#REF!,2,0))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>
  <dimension ref="A1:E207"/>
  <sheetViews>
    <sheetView workbookViewId="0">
      <pane ySplit="2" topLeftCell="A3" state="frozen"/>
    </sheetView>
  </sheetViews>
  <sheetFormatPr defaultRowHeight="15.0" customHeight="1"/>
  <cols>
    <col min="1" max="1" style="17" width="1.19"/>
    <col min="2" max="2" style="18" width="17.48"/>
    <col min="3" max="3" style="17" width="75.78"/>
    <col min="4" max="4" style="17" width="12.32"/>
    <col min="5" max="5" style="17" width="65.71"/>
    <col min="6" max="1025" style="17" width="8.74"/>
  </cols>
  <sheetData>
    <row r="1" ht="32.0" customFormat="1" s="19">
      <c r="B1" s="20" t="s">
        <v>20</v>
      </c>
      <c r="C1" s="20"/>
      <c r="D1" s="20"/>
      <c r="E1" s="20"/>
    </row>
    <row r="2" ht="21.0" customFormat="1" s="18">
      <c r="B2" s="21" t="s">
        <v>21</v>
      </c>
      <c r="C2" s="22" t="s">
        <v>22</v>
      </c>
      <c r="D2" s="22" t="s">
        <v>0</v>
      </c>
      <c r="E2" s="23" t="s">
        <v>23</v>
      </c>
    </row>
    <row r="3" ht="24.0" customFormat="1" s="24">
      <c r="B3" s="25" t="s">
        <v>24</v>
      </c>
      <c r="C3" s="26" t="s">
        <v>25</v>
      </c>
      <c r="D3" s="26"/>
      <c r="E3" s="27"/>
    </row>
    <row r="4" customFormat="1" s="28">
      <c r="B4" s="29" t="s">
        <v>24</v>
      </c>
      <c r="C4" s="30" t="s">
        <v>26</v>
      </c>
      <c r="D4" s="31"/>
      <c r="E4" s="32"/>
    </row>
    <row r="5" ht="30.0">
      <c r="B5" s="33" t="s">
        <v>24</v>
      </c>
      <c r="C5" s="34" t="s">
        <v>27</v>
      </c>
      <c r="D5" s="35" t="s">
        <v>5</v>
      </c>
      <c r="E5" s="36"/>
    </row>
    <row r="6" ht="27.0">
      <c r="B6" s="33" t="s">
        <v>24</v>
      </c>
      <c r="C6" s="34" t="s">
        <v>28</v>
      </c>
      <c r="D6" s="35" t="s">
        <v>13</v>
      </c>
      <c r="E6" s="36"/>
    </row>
    <row r="7">
      <c r="B7" s="33" t="s">
        <v>24</v>
      </c>
      <c r="C7" s="34" t="s">
        <v>29</v>
      </c>
      <c r="D7" s="35" t="s">
        <v>7</v>
      </c>
      <c r="E7" s="36"/>
    </row>
    <row r="8" customFormat="1" s="28">
      <c r="B8" s="29" t="s">
        <v>30</v>
      </c>
      <c r="C8" s="30" t="s">
        <v>31</v>
      </c>
      <c r="D8" s="31"/>
      <c r="E8" s="32"/>
    </row>
    <row r="9">
      <c r="B9" s="33" t="s">
        <v>30</v>
      </c>
      <c r="C9" s="34" t="s">
        <v>32</v>
      </c>
      <c r="D9" s="37" t="s">
        <v>3</v>
      </c>
      <c r="E9" s="36"/>
    </row>
    <row r="10" ht="26.0">
      <c r="B10" s="33" t="s">
        <v>30</v>
      </c>
      <c r="C10" s="34" t="s">
        <v>33</v>
      </c>
      <c r="D10" s="37" t="s">
        <v>3</v>
      </c>
      <c r="E10" s="36"/>
    </row>
    <row r="11">
      <c r="B11" s="38" t="s">
        <v>30</v>
      </c>
      <c r="C11" s="39" t="s">
        <v>34</v>
      </c>
      <c r="D11" s="37" t="s">
        <v>3</v>
      </c>
      <c r="E11" s="36"/>
    </row>
    <row r="12" customFormat="1" s="28">
      <c r="B12" s="29" t="s">
        <v>35</v>
      </c>
      <c r="C12" s="30" t="s">
        <v>36</v>
      </c>
      <c r="D12" s="31"/>
      <c r="E12" s="32"/>
    </row>
    <row r="13">
      <c r="B13" s="33" t="s">
        <v>35</v>
      </c>
      <c r="C13" s="34" t="s">
        <v>37</v>
      </c>
      <c r="D13" s="37" t="s">
        <v>3</v>
      </c>
      <c r="E13" s="36"/>
    </row>
    <row r="14">
      <c r="B14" s="33" t="s">
        <v>35</v>
      </c>
      <c r="C14" s="34" t="s">
        <v>38</v>
      </c>
      <c r="D14" s="37" t="s">
        <v>3</v>
      </c>
      <c r="E14" s="36"/>
    </row>
    <row r="15" customFormat="1" s="28">
      <c r="B15" s="29" t="s">
        <v>39</v>
      </c>
      <c r="C15" s="30" t="s">
        <v>40</v>
      </c>
      <c r="D15" s="31"/>
      <c r="E15" s="32"/>
    </row>
    <row r="16">
      <c r="B16" s="33" t="s">
        <v>39</v>
      </c>
      <c r="C16" s="34" t="s">
        <v>41</v>
      </c>
      <c r="D16" s="37" t="s">
        <v>3</v>
      </c>
      <c r="E16" s="36"/>
    </row>
    <row r="17">
      <c r="B17" s="33" t="s">
        <v>39</v>
      </c>
      <c r="C17" s="34" t="s">
        <v>42</v>
      </c>
      <c r="D17" s="37" t="s">
        <v>3</v>
      </c>
      <c r="E17" s="36"/>
    </row>
    <row r="18" customFormat="1" s="28">
      <c r="B18" s="29" t="s">
        <v>43</v>
      </c>
      <c r="C18" s="30" t="s">
        <v>44</v>
      </c>
      <c r="D18" s="31"/>
      <c r="E18" s="32"/>
    </row>
    <row r="19">
      <c r="B19" s="33" t="s">
        <v>43</v>
      </c>
      <c r="C19" s="34" t="s">
        <v>45</v>
      </c>
      <c r="D19" s="37" t="s">
        <v>3</v>
      </c>
      <c r="E19" s="36"/>
    </row>
    <row r="20">
      <c r="B20" s="33" t="s">
        <v>43</v>
      </c>
      <c r="C20" s="34" t="s">
        <v>46</v>
      </c>
      <c r="D20" s="37" t="s">
        <v>3</v>
      </c>
      <c r="E20" s="36"/>
    </row>
    <row r="21" customFormat="1" s="28">
      <c r="B21" s="29" t="s">
        <v>47</v>
      </c>
      <c r="C21" s="30" t="s">
        <v>48</v>
      </c>
      <c r="D21" s="31"/>
      <c r="E21" s="32"/>
    </row>
    <row r="22">
      <c r="B22" s="33" t="s">
        <v>47</v>
      </c>
      <c r="C22" s="34" t="s">
        <v>49</v>
      </c>
      <c r="D22" s="37" t="s">
        <v>3</v>
      </c>
      <c r="E22" s="36"/>
    </row>
    <row r="23">
      <c r="B23" s="33" t="s">
        <v>47</v>
      </c>
      <c r="C23" s="34" t="s">
        <v>50</v>
      </c>
      <c r="D23" s="37" t="s">
        <v>3</v>
      </c>
      <c r="E23" s="36"/>
    </row>
    <row r="24">
      <c r="B24" s="33" t="s">
        <v>47</v>
      </c>
      <c r="C24" s="34" t="s">
        <v>51</v>
      </c>
      <c r="D24" s="37" t="s">
        <v>3</v>
      </c>
      <c r="E24" s="36"/>
    </row>
    <row r="25" customFormat="1" s="28">
      <c r="B25" s="29" t="s">
        <v>52</v>
      </c>
      <c r="C25" s="30" t="s">
        <v>53</v>
      </c>
      <c r="D25" s="31"/>
      <c r="E25" s="32"/>
    </row>
    <row r="26" ht="26.0">
      <c r="B26" s="33" t="s">
        <v>52</v>
      </c>
      <c r="C26" s="34" t="s">
        <v>54</v>
      </c>
      <c r="D26" s="37" t="s">
        <v>3</v>
      </c>
      <c r="E26" s="36"/>
    </row>
    <row r="27" customFormat="1" s="28">
      <c r="B27" s="29" t="s">
        <v>55</v>
      </c>
      <c r="C27" s="30" t="s">
        <v>56</v>
      </c>
      <c r="D27" s="31"/>
      <c r="E27" s="32"/>
    </row>
    <row r="28" ht="26.0">
      <c r="B28" s="33" t="s">
        <v>55</v>
      </c>
      <c r="C28" s="34" t="s">
        <v>57</v>
      </c>
      <c r="D28" s="37" t="s">
        <v>3</v>
      </c>
      <c r="E28" s="36"/>
    </row>
    <row r="29" customFormat="1" s="28">
      <c r="B29" s="29" t="s">
        <v>58</v>
      </c>
      <c r="C29" s="30" t="s">
        <v>59</v>
      </c>
      <c r="D29" s="31"/>
      <c r="E29" s="32"/>
    </row>
    <row r="30" customFormat="1" s="28">
      <c r="B30" s="33" t="s">
        <v>58</v>
      </c>
      <c r="C30" s="34" t="s">
        <v>60</v>
      </c>
      <c r="D30" s="37" t="s">
        <v>3</v>
      </c>
      <c r="E30" s="36"/>
    </row>
    <row r="31" customFormat="1" s="28">
      <c r="B31" s="29" t="s">
        <v>61</v>
      </c>
      <c r="C31" s="30" t="s">
        <v>62</v>
      </c>
      <c r="D31" s="31"/>
      <c r="E31" s="32"/>
    </row>
    <row r="32">
      <c r="B32" s="33" t="s">
        <v>61</v>
      </c>
      <c r="C32" s="34" t="s">
        <v>63</v>
      </c>
      <c r="D32" s="37" t="s">
        <v>3</v>
      </c>
      <c r="E32" s="36"/>
    </row>
    <row r="33">
      <c r="B33" s="33" t="s">
        <v>61</v>
      </c>
      <c r="C33" s="34" t="s">
        <v>64</v>
      </c>
      <c r="D33" s="37" t="s">
        <v>3</v>
      </c>
      <c r="E33" s="36"/>
    </row>
    <row r="34" customFormat="1" s="28">
      <c r="B34" s="29" t="s">
        <v>65</v>
      </c>
      <c r="C34" s="30" t="s">
        <v>66</v>
      </c>
      <c r="D34" s="31"/>
      <c r="E34" s="32"/>
    </row>
    <row r="35">
      <c r="B35" s="33" t="s">
        <v>65</v>
      </c>
      <c r="C35" s="34" t="s">
        <v>67</v>
      </c>
      <c r="D35" s="37" t="s">
        <v>3</v>
      </c>
      <c r="E35" s="36"/>
    </row>
    <row r="36">
      <c r="B36" s="33" t="s">
        <v>65</v>
      </c>
      <c r="C36" s="34" t="s">
        <v>68</v>
      </c>
      <c r="D36" s="37" t="s">
        <v>3</v>
      </c>
      <c r="E36" s="36"/>
    </row>
    <row r="37" customFormat="1" s="28">
      <c r="B37" s="29" t="s">
        <v>69</v>
      </c>
      <c r="C37" s="30" t="s">
        <v>70</v>
      </c>
      <c r="D37" s="31"/>
      <c r="E37" s="32"/>
    </row>
    <row r="38">
      <c r="B38" s="33" t="s">
        <v>69</v>
      </c>
      <c r="C38" s="34" t="s">
        <v>71</v>
      </c>
      <c r="D38" s="37" t="s">
        <v>3</v>
      </c>
      <c r="E38" s="36"/>
    </row>
    <row r="39" customFormat="1" s="28">
      <c r="B39" s="29" t="s">
        <v>72</v>
      </c>
      <c r="C39" s="30" t="s">
        <v>73</v>
      </c>
      <c r="D39" s="31"/>
      <c r="E39" s="32"/>
    </row>
    <row r="40">
      <c r="B40" s="33" t="s">
        <v>72</v>
      </c>
      <c r="C40" s="34" t="s">
        <v>74</v>
      </c>
      <c r="D40" s="37" t="s">
        <v>3</v>
      </c>
      <c r="E40" s="36"/>
    </row>
    <row r="41" customFormat="1" s="28">
      <c r="B41" s="29" t="s">
        <v>75</v>
      </c>
      <c r="C41" s="30" t="s">
        <v>76</v>
      </c>
      <c r="D41" s="31"/>
      <c r="E41" s="32"/>
    </row>
    <row r="42" ht="26.0">
      <c r="B42" s="33" t="s">
        <v>75</v>
      </c>
      <c r="C42" s="34" t="s">
        <v>77</v>
      </c>
      <c r="D42" s="37" t="s">
        <v>3</v>
      </c>
      <c r="E42" s="36"/>
    </row>
    <row r="43" customFormat="1" s="28">
      <c r="B43" s="29" t="s">
        <v>78</v>
      </c>
      <c r="C43" s="30" t="s">
        <v>79</v>
      </c>
      <c r="D43" s="31"/>
      <c r="E43" s="32"/>
    </row>
    <row r="44" ht="78.0">
      <c r="B44" s="33" t="s">
        <v>80</v>
      </c>
      <c r="C44" s="34" t="s">
        <v>81</v>
      </c>
      <c r="D44" s="37" t="s">
        <v>3</v>
      </c>
      <c r="E44" s="36"/>
    </row>
    <row r="45" customFormat="1" s="28">
      <c r="B45" s="29" t="s">
        <v>82</v>
      </c>
      <c r="C45" s="30" t="s">
        <v>83</v>
      </c>
      <c r="D45" s="31"/>
      <c r="E45" s="32"/>
    </row>
    <row r="46">
      <c r="B46" s="33" t="s">
        <v>84</v>
      </c>
      <c r="C46" s="34" t="s">
        <v>85</v>
      </c>
      <c r="D46" s="37" t="s">
        <v>3</v>
      </c>
      <c r="E46" s="36"/>
    </row>
    <row r="47" ht="26.0">
      <c r="B47" s="33" t="s">
        <v>84</v>
      </c>
      <c r="C47" s="34" t="s">
        <v>86</v>
      </c>
      <c r="D47" s="37" t="s">
        <v>3</v>
      </c>
      <c r="E47" s="36"/>
    </row>
    <row r="48" ht="24.0" customFormat="1" s="40">
      <c r="B48" s="25" t="s">
        <v>87</v>
      </c>
      <c r="C48" s="41" t="s">
        <v>88</v>
      </c>
      <c r="D48" s="42"/>
      <c r="E48" s="43"/>
    </row>
    <row r="49" customFormat="1" s="28">
      <c r="B49" s="29" t="s">
        <v>89</v>
      </c>
      <c r="C49" s="30" t="s">
        <v>36</v>
      </c>
      <c r="D49" s="31"/>
      <c r="E49" s="32"/>
    </row>
    <row r="50" ht="26.0">
      <c r="B50" s="33" t="s">
        <v>89</v>
      </c>
      <c r="C50" s="34" t="s">
        <v>90</v>
      </c>
      <c r="D50" s="37" t="s">
        <v>3</v>
      </c>
      <c r="E50" s="36"/>
    </row>
    <row r="51" ht="26.0">
      <c r="B51" s="33" t="s">
        <v>89</v>
      </c>
      <c r="C51" s="34" t="s">
        <v>91</v>
      </c>
      <c r="D51" s="37" t="s">
        <v>3</v>
      </c>
      <c r="E51" s="36"/>
    </row>
    <row r="52">
      <c r="B52" s="33" t="s">
        <v>89</v>
      </c>
      <c r="C52" s="34" t="s">
        <v>92</v>
      </c>
      <c r="D52" s="37" t="s">
        <v>3</v>
      </c>
      <c r="E52" s="36"/>
    </row>
    <row r="53" customFormat="1" s="28">
      <c r="B53" s="29" t="s">
        <v>93</v>
      </c>
      <c r="C53" s="30" t="s">
        <v>94</v>
      </c>
      <c r="D53" s="31"/>
      <c r="E53" s="32"/>
    </row>
    <row r="54" ht="26.0">
      <c r="B54" s="33" t="s">
        <v>93</v>
      </c>
      <c r="C54" s="34" t="s">
        <v>95</v>
      </c>
      <c r="D54" s="37" t="s">
        <v>3</v>
      </c>
      <c r="E54" s="36"/>
    </row>
    <row r="55" ht="26.0">
      <c r="B55" s="33" t="s">
        <v>93</v>
      </c>
      <c r="C55" s="34" t="s">
        <v>96</v>
      </c>
      <c r="D55" s="37" t="s">
        <v>3</v>
      </c>
      <c r="E55" s="36"/>
    </row>
    <row r="56">
      <c r="B56" s="33" t="s">
        <v>93</v>
      </c>
      <c r="C56" s="34" t="s">
        <v>97</v>
      </c>
      <c r="D56" s="37" t="s">
        <v>3</v>
      </c>
      <c r="E56" s="36"/>
    </row>
    <row r="57" customFormat="1" s="28">
      <c r="B57" s="29" t="s">
        <v>98</v>
      </c>
      <c r="C57" s="30" t="s">
        <v>99</v>
      </c>
      <c r="D57" s="31"/>
      <c r="E57" s="32"/>
    </row>
    <row r="58" ht="26.0">
      <c r="B58" s="33" t="s">
        <v>98</v>
      </c>
      <c r="C58" s="34" t="s">
        <v>100</v>
      </c>
      <c r="D58" s="37" t="s">
        <v>3</v>
      </c>
      <c r="E58" s="36"/>
    </row>
    <row r="59">
      <c r="B59" s="33" t="s">
        <v>98</v>
      </c>
      <c r="C59" s="34" t="s">
        <v>101</v>
      </c>
      <c r="D59" s="37" t="s">
        <v>3</v>
      </c>
      <c r="E59" s="36"/>
    </row>
    <row r="60" ht="26.0">
      <c r="B60" s="33" t="s">
        <v>98</v>
      </c>
      <c r="C60" s="34" t="s">
        <v>102</v>
      </c>
      <c r="D60" s="37" t="s">
        <v>3</v>
      </c>
      <c r="E60" s="36"/>
    </row>
    <row r="61" customFormat="1" s="28">
      <c r="B61" s="29" t="s">
        <v>103</v>
      </c>
      <c r="C61" s="30" t="s">
        <v>104</v>
      </c>
      <c r="D61" s="31"/>
      <c r="E61" s="32"/>
    </row>
    <row r="62" ht="26.0">
      <c r="B62" s="33" t="s">
        <v>103</v>
      </c>
      <c r="C62" s="34" t="s">
        <v>105</v>
      </c>
      <c r="D62" s="37" t="s">
        <v>3</v>
      </c>
      <c r="E62" s="36"/>
    </row>
    <row r="63">
      <c r="B63" s="33" t="s">
        <v>103</v>
      </c>
      <c r="C63" s="34" t="s">
        <v>106</v>
      </c>
      <c r="D63" s="37" t="s">
        <v>3</v>
      </c>
      <c r="E63" s="36"/>
    </row>
    <row r="64">
      <c r="B64" s="33" t="s">
        <v>103</v>
      </c>
      <c r="C64" s="34" t="s">
        <v>107</v>
      </c>
      <c r="D64" s="37" t="s">
        <v>3</v>
      </c>
      <c r="E64" s="36"/>
    </row>
    <row r="65" ht="31.0" customFormat="1" s="28">
      <c r="B65" s="29" t="s">
        <v>108</v>
      </c>
      <c r="C65" s="30" t="s">
        <v>109</v>
      </c>
      <c r="D65" s="31"/>
      <c r="E65" s="32"/>
    </row>
    <row r="66" ht="27.0" customFormat="1" s="28">
      <c r="B66" s="44" t="s">
        <v>108</v>
      </c>
      <c r="C66" s="45" t="s">
        <v>110</v>
      </c>
      <c r="D66" s="37" t="s">
        <v>3</v>
      </c>
      <c r="E66" s="46"/>
    </row>
    <row r="67" ht="16.0">
      <c r="B67" s="44" t="s">
        <v>108</v>
      </c>
      <c r="C67" s="45" t="s">
        <v>111</v>
      </c>
      <c r="D67" s="37" t="s">
        <v>3</v>
      </c>
      <c r="E67" s="46"/>
    </row>
    <row r="68" ht="24.0">
      <c r="B68" s="25" t="s">
        <v>112</v>
      </c>
      <c r="C68" s="26" t="s">
        <v>113</v>
      </c>
      <c r="D68" s="26"/>
      <c r="E68" s="27"/>
    </row>
    <row r="69">
      <c r="B69" s="29" t="s">
        <v>112</v>
      </c>
      <c r="C69" s="30" t="s">
        <v>114</v>
      </c>
      <c r="D69" s="31"/>
      <c r="E69" s="32"/>
    </row>
    <row r="70" ht="26.0">
      <c r="B70" s="33" t="s">
        <v>112</v>
      </c>
      <c r="C70" s="34" t="s">
        <v>115</v>
      </c>
      <c r="D70" s="37" t="s">
        <v>3</v>
      </c>
      <c r="E70" s="36"/>
    </row>
    <row r="71">
      <c r="B71" s="33" t="s">
        <v>112</v>
      </c>
      <c r="C71" s="34" t="s">
        <v>116</v>
      </c>
      <c r="D71" s="37" t="s">
        <v>3</v>
      </c>
      <c r="E71" s="36"/>
    </row>
    <row r="72" ht="26.0">
      <c r="B72" s="33" t="s">
        <v>112</v>
      </c>
      <c r="C72" s="34" t="s">
        <v>117</v>
      </c>
      <c r="D72" s="37" t="s">
        <v>3</v>
      </c>
      <c r="E72" s="36"/>
    </row>
    <row r="73">
      <c r="A73" s="47"/>
      <c r="B73" s="48" t="s">
        <v>118</v>
      </c>
      <c r="C73" s="49" t="s">
        <v>119</v>
      </c>
      <c r="D73" s="31"/>
      <c r="E73" s="32"/>
    </row>
    <row r="74" ht="26.0">
      <c r="A74" s="50">
        <f>COUNTIF($D$5:$D$67,"Non Existent")</f>
        <v>0.0</v>
      </c>
      <c r="B74" s="51" t="s">
        <v>118</v>
      </c>
      <c r="C74" s="52" t="s">
        <v>120</v>
      </c>
      <c r="D74" s="53" t="s">
        <v>3</v>
      </c>
      <c r="E74" s="36"/>
    </row>
    <row r="75">
      <c r="A75" s="50">
        <f>COUNTIF($D$5:$D$67,"Initial")</f>
        <v>1.0</v>
      </c>
      <c r="B75" s="51" t="s">
        <v>118</v>
      </c>
      <c r="C75" s="52" t="s">
        <v>121</v>
      </c>
      <c r="D75" s="53" t="s">
        <v>3</v>
      </c>
      <c r="E75" s="36"/>
    </row>
    <row r="76">
      <c r="A76" s="50"/>
      <c r="B76" s="51" t="s">
        <v>118</v>
      </c>
      <c r="C76" s="52" t="s">
        <v>122</v>
      </c>
      <c r="D76" s="53" t="s">
        <v>3</v>
      </c>
      <c r="E76" s="36"/>
    </row>
    <row r="77">
      <c r="A77" s="50">
        <f>COUNTIF($D$5:$D$67,"Limited")</f>
        <v>0.0</v>
      </c>
      <c r="B77" s="51" t="s">
        <v>118</v>
      </c>
      <c r="C77" s="52" t="s">
        <v>123</v>
      </c>
      <c r="D77" s="53" t="s">
        <v>3</v>
      </c>
      <c r="E77" s="36"/>
    </row>
    <row r="78">
      <c r="A78" s="50"/>
      <c r="B78" s="51" t="s">
        <v>118</v>
      </c>
      <c r="C78" s="52" t="s">
        <v>124</v>
      </c>
      <c r="D78" s="53" t="s">
        <v>3</v>
      </c>
      <c r="E78" s="36"/>
    </row>
    <row r="79" ht="26.0">
      <c r="A79" s="50"/>
      <c r="B79" s="51" t="s">
        <v>118</v>
      </c>
      <c r="C79" s="52" t="s">
        <v>125</v>
      </c>
      <c r="D79" s="53" t="s">
        <v>3</v>
      </c>
      <c r="E79" s="36"/>
    </row>
    <row r="80">
      <c r="A80" s="50"/>
      <c r="B80" s="51" t="s">
        <v>118</v>
      </c>
      <c r="C80" s="52" t="s">
        <v>126</v>
      </c>
      <c r="D80" s="53" t="s">
        <v>3</v>
      </c>
      <c r="E80" s="36"/>
    </row>
    <row r="81" ht="24.0">
      <c r="A81" s="50"/>
      <c r="B81" s="25" t="s">
        <v>127</v>
      </c>
      <c r="C81" s="26" t="s">
        <v>128</v>
      </c>
      <c r="D81" s="26"/>
      <c r="E81" s="27"/>
    </row>
    <row r="82">
      <c r="A82" s="50">
        <f>COUNTIF($D$5:$D$62,"Defined")</f>
        <v>0.0</v>
      </c>
      <c r="B82" s="54" t="s">
        <v>127</v>
      </c>
      <c r="C82" s="55" t="s">
        <v>129</v>
      </c>
      <c r="D82" s="31"/>
      <c r="E82" s="32"/>
    </row>
    <row r="83">
      <c r="A83" s="50">
        <f>COUNTIF($D$5:$D$67,"managed")</f>
        <v>1.0</v>
      </c>
      <c r="B83" s="33" t="s">
        <v>127</v>
      </c>
      <c r="C83" s="34" t="s">
        <v>130</v>
      </c>
      <c r="D83" s="37" t="s">
        <v>3</v>
      </c>
      <c r="E83" s="36"/>
    </row>
    <row r="84" ht="26.0">
      <c r="A84" s="50">
        <f>COUNTIF($D$5:$D$67,"Optimized")</f>
        <v>0.0</v>
      </c>
      <c r="B84" s="33" t="s">
        <v>127</v>
      </c>
      <c r="C84" s="34" t="s">
        <v>131</v>
      </c>
      <c r="D84" s="37" t="s">
        <v>3</v>
      </c>
      <c r="E84" s="36"/>
    </row>
    <row r="85">
      <c r="A85" s="50">
        <f>COUNTIF($D$5:$D$62,"Not Applicable")</f>
        <v>0.0</v>
      </c>
      <c r="B85" s="29" t="s">
        <v>132</v>
      </c>
      <c r="C85" s="30" t="s">
        <v>133</v>
      </c>
      <c r="D85" s="31"/>
      <c r="E85" s="32"/>
    </row>
    <row r="86" ht="26.0">
      <c r="A86" s="50">
        <f>COUNTIF($D$5:$D$67,"Not Checked")</f>
        <v>0.0</v>
      </c>
      <c r="B86" s="33" t="s">
        <v>132</v>
      </c>
      <c r="C86" s="34" t="s">
        <v>134</v>
      </c>
      <c r="D86" s="37" t="s">
        <v>3</v>
      </c>
      <c r="E86" s="36"/>
    </row>
    <row r="87" ht="26.0">
      <c r="A87" s="56">
        <f>SUM(A74:A86)</f>
        <v>2.0</v>
      </c>
      <c r="B87" s="33" t="s">
        <v>132</v>
      </c>
      <c r="C87" s="34" t="s">
        <v>135</v>
      </c>
      <c r="D87" s="37" t="s">
        <v>3</v>
      </c>
      <c r="E87" s="36"/>
    </row>
    <row r="88">
      <c r="B88" s="29" t="s">
        <v>136</v>
      </c>
      <c r="C88" s="30" t="s">
        <v>137</v>
      </c>
      <c r="D88" s="31"/>
      <c r="E88" s="32"/>
    </row>
    <row r="89">
      <c r="B89" s="33" t="s">
        <v>136</v>
      </c>
      <c r="C89" s="34" t="s">
        <v>138</v>
      </c>
      <c r="D89" s="37" t="s">
        <v>3</v>
      </c>
      <c r="E89" s="36"/>
    </row>
    <row r="90">
      <c r="B90" s="33" t="s">
        <v>136</v>
      </c>
      <c r="C90" s="34" t="s">
        <v>139</v>
      </c>
      <c r="D90" s="37" t="s">
        <v>3</v>
      </c>
      <c r="E90" s="36"/>
    </row>
    <row r="91">
      <c r="B91" s="29" t="s">
        <v>140</v>
      </c>
      <c r="C91" s="30" t="s">
        <v>141</v>
      </c>
      <c r="D91" s="31"/>
      <c r="E91" s="32"/>
    </row>
    <row r="92">
      <c r="B92" s="33" t="s">
        <v>47</v>
      </c>
      <c r="C92" s="34" t="s">
        <v>142</v>
      </c>
      <c r="D92" s="37" t="s">
        <v>3</v>
      </c>
      <c r="E92" s="36"/>
    </row>
    <row r="93">
      <c r="B93" s="33" t="s">
        <v>47</v>
      </c>
      <c r="C93" s="34" t="s">
        <v>143</v>
      </c>
      <c r="D93" s="37" t="s">
        <v>3</v>
      </c>
      <c r="E93" s="36"/>
    </row>
    <row r="94">
      <c r="B94" s="29" t="s">
        <v>144</v>
      </c>
      <c r="C94" s="30" t="s">
        <v>145</v>
      </c>
      <c r="D94" s="31"/>
      <c r="E94" s="32"/>
    </row>
    <row r="95" ht="26.0">
      <c r="B95" s="33" t="s">
        <v>144</v>
      </c>
      <c r="C95" s="34" t="s">
        <v>146</v>
      </c>
      <c r="D95" s="37" t="s">
        <v>3</v>
      </c>
      <c r="E95" s="36"/>
    </row>
    <row r="96" ht="26.0">
      <c r="B96" s="33" t="s">
        <v>144</v>
      </c>
      <c r="C96" s="34" t="s">
        <v>147</v>
      </c>
      <c r="D96" s="37" t="s">
        <v>3</v>
      </c>
      <c r="E96" s="36"/>
    </row>
    <row r="97" ht="47.0">
      <c r="B97" s="25" t="s">
        <v>148</v>
      </c>
      <c r="C97" s="26" t="s">
        <v>149</v>
      </c>
      <c r="D97" s="26"/>
      <c r="E97" s="27"/>
    </row>
    <row r="98">
      <c r="B98" s="29" t="s">
        <v>150</v>
      </c>
      <c r="C98" s="30" t="s">
        <v>151</v>
      </c>
      <c r="D98" s="31"/>
      <c r="E98" s="32"/>
    </row>
    <row r="99" ht="26.0">
      <c r="B99" s="33" t="s">
        <v>150</v>
      </c>
      <c r="C99" s="34" t="s">
        <v>152</v>
      </c>
      <c r="D99" s="37" t="s">
        <v>3</v>
      </c>
      <c r="E99" s="36"/>
    </row>
    <row r="100" ht="26.0">
      <c r="B100" s="33" t="s">
        <v>150</v>
      </c>
      <c r="C100" s="17" t="s">
        <v>153</v>
      </c>
      <c r="D100" s="37" t="s">
        <v>3</v>
      </c>
    </row>
    <row r="101" ht="26.0">
      <c r="B101" s="33" t="s">
        <v>150</v>
      </c>
      <c r="C101" s="34" t="s">
        <v>154</v>
      </c>
      <c r="D101" s="37" t="s">
        <v>3</v>
      </c>
      <c r="E101" s="36"/>
    </row>
    <row r="102" ht="39.0">
      <c r="B102" s="33" t="s">
        <v>150</v>
      </c>
      <c r="C102" s="34" t="s">
        <v>155</v>
      </c>
      <c r="D102" s="37" t="s">
        <v>3</v>
      </c>
      <c r="E102" s="36"/>
    </row>
    <row r="103">
      <c r="B103" s="29" t="s">
        <v>156</v>
      </c>
      <c r="C103" s="30" t="s">
        <v>157</v>
      </c>
      <c r="D103" s="31"/>
      <c r="E103" s="32"/>
    </row>
    <row r="104" ht="26.0">
      <c r="B104" s="33" t="s">
        <v>156</v>
      </c>
      <c r="C104" s="34" t="s">
        <v>158</v>
      </c>
      <c r="D104" s="37" t="s">
        <v>3</v>
      </c>
      <c r="E104" s="36"/>
    </row>
    <row r="105">
      <c r="B105" s="33" t="s">
        <v>156</v>
      </c>
      <c r="C105" s="34" t="s">
        <v>159</v>
      </c>
      <c r="D105" s="37" t="s">
        <v>3</v>
      </c>
      <c r="E105" s="36"/>
    </row>
    <row r="106" ht="26.0">
      <c r="B106" s="33" t="s">
        <v>156</v>
      </c>
      <c r="C106" s="34" t="s">
        <v>160</v>
      </c>
      <c r="D106" s="37" t="s">
        <v>3</v>
      </c>
      <c r="E106" s="36"/>
    </row>
    <row r="107">
      <c r="B107" s="29" t="s">
        <v>161</v>
      </c>
      <c r="C107" s="30" t="s">
        <v>162</v>
      </c>
      <c r="D107" s="31"/>
      <c r="E107" s="32"/>
    </row>
    <row r="108" ht="26.0">
      <c r="B108" s="33" t="s">
        <v>161</v>
      </c>
      <c r="C108" s="34" t="s">
        <v>163</v>
      </c>
      <c r="D108" s="37" t="s">
        <v>3</v>
      </c>
      <c r="E108" s="36"/>
    </row>
    <row r="109" ht="26.0">
      <c r="B109" s="33" t="s">
        <v>161</v>
      </c>
      <c r="C109" s="34" t="s">
        <v>164</v>
      </c>
      <c r="D109" s="37" t="s">
        <v>3</v>
      </c>
      <c r="E109" s="36"/>
    </row>
    <row r="110">
      <c r="B110" s="33" t="s">
        <v>161</v>
      </c>
      <c r="C110" s="34" t="s">
        <v>165</v>
      </c>
      <c r="D110" s="37" t="s">
        <v>3</v>
      </c>
      <c r="E110" s="36"/>
    </row>
    <row r="111">
      <c r="B111" s="33" t="s">
        <v>161</v>
      </c>
      <c r="C111" s="34" t="s">
        <v>166</v>
      </c>
      <c r="D111" s="37" t="s">
        <v>3</v>
      </c>
      <c r="E111" s="36"/>
    </row>
    <row r="112" ht="47.0">
      <c r="B112" s="25" t="s">
        <v>167</v>
      </c>
      <c r="C112" s="26" t="s">
        <v>168</v>
      </c>
      <c r="D112" s="26"/>
      <c r="E112" s="27"/>
    </row>
    <row r="113">
      <c r="B113" s="29" t="s">
        <v>167</v>
      </c>
      <c r="C113" s="30" t="s">
        <v>169</v>
      </c>
      <c r="D113" s="31"/>
      <c r="E113" s="32"/>
    </row>
    <row r="114" ht="26.0">
      <c r="B114" s="33" t="s">
        <v>167</v>
      </c>
      <c r="C114" s="34" t="s">
        <v>170</v>
      </c>
      <c r="D114" s="37" t="s">
        <v>3</v>
      </c>
      <c r="E114" s="36"/>
    </row>
    <row r="115" ht="26.0">
      <c r="B115" s="33" t="s">
        <v>167</v>
      </c>
      <c r="C115" s="34" t="s">
        <v>171</v>
      </c>
      <c r="D115" s="37" t="s">
        <v>3</v>
      </c>
      <c r="E115" s="36"/>
    </row>
    <row r="116">
      <c r="B116" s="33" t="s">
        <v>167</v>
      </c>
      <c r="C116" s="34" t="s">
        <v>172</v>
      </c>
      <c r="D116" s="37" t="s">
        <v>3</v>
      </c>
      <c r="E116" s="36"/>
    </row>
    <row r="117">
      <c r="B117" s="33" t="s">
        <v>167</v>
      </c>
      <c r="C117" s="34" t="s">
        <v>173</v>
      </c>
      <c r="D117" s="37" t="s">
        <v>3</v>
      </c>
      <c r="E117" s="36"/>
    </row>
    <row r="118">
      <c r="B118" s="33" t="s">
        <v>167</v>
      </c>
      <c r="C118" s="34" t="s">
        <v>174</v>
      </c>
      <c r="D118" s="37" t="s">
        <v>3</v>
      </c>
      <c r="E118" s="36"/>
    </row>
    <row r="119">
      <c r="B119" s="33" t="s">
        <v>167</v>
      </c>
      <c r="C119" s="34" t="s">
        <v>175</v>
      </c>
      <c r="D119" s="37" t="s">
        <v>3</v>
      </c>
      <c r="E119" s="36"/>
    </row>
    <row r="120" ht="24.0">
      <c r="B120" s="25" t="s">
        <v>176</v>
      </c>
      <c r="C120" s="26" t="s">
        <v>177</v>
      </c>
      <c r="D120" s="26"/>
      <c r="E120" s="27"/>
    </row>
    <row r="121">
      <c r="B121" s="29" t="s">
        <v>176</v>
      </c>
      <c r="C121" s="30" t="s">
        <v>178</v>
      </c>
      <c r="D121" s="31"/>
      <c r="E121" s="32"/>
    </row>
    <row r="122" ht="26.0">
      <c r="B122" s="33" t="s">
        <v>176</v>
      </c>
      <c r="C122" s="34" t="s">
        <v>179</v>
      </c>
      <c r="D122" s="37" t="s">
        <v>3</v>
      </c>
      <c r="E122" s="36"/>
    </row>
    <row r="123" ht="26.0">
      <c r="B123" s="33" t="s">
        <v>176</v>
      </c>
      <c r="C123" s="34" t="s">
        <v>180</v>
      </c>
      <c r="D123" s="37" t="s">
        <v>3</v>
      </c>
      <c r="E123" s="36"/>
    </row>
    <row r="124">
      <c r="B124" s="29" t="s">
        <v>181</v>
      </c>
      <c r="C124" s="30" t="s">
        <v>182</v>
      </c>
      <c r="D124" s="31"/>
      <c r="E124" s="32"/>
    </row>
    <row r="125" ht="26.0">
      <c r="B125" s="33" t="s">
        <v>181</v>
      </c>
      <c r="C125" s="34" t="s">
        <v>183</v>
      </c>
      <c r="D125" s="37" t="s">
        <v>3</v>
      </c>
      <c r="E125" s="36"/>
    </row>
    <row r="126">
      <c r="B126" s="33" t="s">
        <v>181</v>
      </c>
      <c r="C126" s="34" t="s">
        <v>184</v>
      </c>
      <c r="D126" s="37" t="s">
        <v>3</v>
      </c>
      <c r="E126" s="36"/>
    </row>
    <row r="127">
      <c r="B127" s="33" t="s">
        <v>181</v>
      </c>
      <c r="C127" s="34" t="s">
        <v>185</v>
      </c>
      <c r="D127" s="37" t="s">
        <v>3</v>
      </c>
      <c r="E127" s="36"/>
    </row>
    <row r="128">
      <c r="B128" s="29" t="s">
        <v>186</v>
      </c>
      <c r="C128" s="30" t="s">
        <v>187</v>
      </c>
      <c r="D128" s="31"/>
      <c r="E128" s="32"/>
    </row>
    <row r="129">
      <c r="B129" s="33" t="s">
        <v>186</v>
      </c>
      <c r="C129" s="34" t="s">
        <v>188</v>
      </c>
      <c r="D129" s="37" t="s">
        <v>3</v>
      </c>
      <c r="E129" s="36"/>
    </row>
    <row r="130">
      <c r="B130" s="33" t="s">
        <v>186</v>
      </c>
      <c r="C130" s="34" t="s">
        <v>189</v>
      </c>
      <c r="D130" s="37" t="s">
        <v>3</v>
      </c>
      <c r="E130" s="36"/>
    </row>
    <row r="131">
      <c r="B131" s="29" t="s">
        <v>190</v>
      </c>
      <c r="C131" s="30" t="s">
        <v>191</v>
      </c>
      <c r="D131" s="31"/>
      <c r="E131" s="32"/>
    </row>
    <row r="132" ht="26.0">
      <c r="B132" s="33" t="s">
        <v>190</v>
      </c>
      <c r="C132" s="34" t="s">
        <v>192</v>
      </c>
      <c r="D132" s="37" t="s">
        <v>3</v>
      </c>
      <c r="E132" s="36"/>
    </row>
    <row r="133" ht="26.0">
      <c r="B133" s="33" t="s">
        <v>190</v>
      </c>
      <c r="C133" s="34" t="s">
        <v>193</v>
      </c>
      <c r="D133" s="37" t="s">
        <v>3</v>
      </c>
      <c r="E133" s="36"/>
    </row>
    <row r="134" ht="47.0">
      <c r="B134" s="25" t="s">
        <v>194</v>
      </c>
      <c r="C134" s="26" t="s">
        <v>195</v>
      </c>
      <c r="D134" s="26"/>
      <c r="E134" s="27"/>
    </row>
    <row r="135">
      <c r="B135" s="29" t="s">
        <v>194</v>
      </c>
      <c r="C135" s="30" t="s">
        <v>196</v>
      </c>
      <c r="D135" s="31"/>
      <c r="E135" s="32"/>
    </row>
    <row r="136" ht="26.0">
      <c r="B136" s="33" t="s">
        <v>194</v>
      </c>
      <c r="C136" s="34" t="s">
        <v>197</v>
      </c>
      <c r="D136" s="37" t="s">
        <v>3</v>
      </c>
      <c r="E136" s="36"/>
    </row>
    <row r="137" ht="26.0">
      <c r="B137" s="33" t="s">
        <v>194</v>
      </c>
      <c r="C137" s="34" t="s">
        <v>198</v>
      </c>
      <c r="D137" s="37" t="s">
        <v>3</v>
      </c>
      <c r="E137" s="36"/>
    </row>
    <row r="138">
      <c r="B138" s="33" t="s">
        <v>194</v>
      </c>
      <c r="C138" s="34" t="s">
        <v>199</v>
      </c>
      <c r="D138" s="37" t="s">
        <v>3</v>
      </c>
      <c r="E138" s="36"/>
    </row>
    <row r="139">
      <c r="B139" s="29" t="s">
        <v>200</v>
      </c>
      <c r="C139" s="30" t="s">
        <v>201</v>
      </c>
      <c r="D139" s="31"/>
      <c r="E139" s="32"/>
    </row>
    <row r="140" ht="26.0">
      <c r="B140" s="33" t="s">
        <v>200</v>
      </c>
      <c r="C140" s="34" t="s">
        <v>202</v>
      </c>
      <c r="D140" s="37" t="s">
        <v>3</v>
      </c>
      <c r="E140" s="36"/>
    </row>
    <row r="141" ht="26.0">
      <c r="B141" s="33" t="s">
        <v>200</v>
      </c>
      <c r="C141" s="34" t="s">
        <v>203</v>
      </c>
      <c r="D141" s="37" t="s">
        <v>3</v>
      </c>
      <c r="E141" s="36"/>
    </row>
    <row r="142">
      <c r="B142" s="29" t="s">
        <v>204</v>
      </c>
      <c r="C142" s="30" t="s">
        <v>205</v>
      </c>
      <c r="D142" s="31"/>
      <c r="E142" s="32"/>
    </row>
    <row r="143">
      <c r="B143" s="33" t="s">
        <v>204</v>
      </c>
      <c r="C143" s="34" t="s">
        <v>206</v>
      </c>
      <c r="D143" s="37" t="s">
        <v>3</v>
      </c>
      <c r="E143" s="36"/>
    </row>
    <row r="144" ht="26.0">
      <c r="B144" s="33" t="s">
        <v>204</v>
      </c>
      <c r="C144" s="34" t="s">
        <v>207</v>
      </c>
      <c r="D144" s="37" t="s">
        <v>3</v>
      </c>
      <c r="E144" s="36"/>
    </row>
    <row r="145" ht="26.0">
      <c r="B145" s="33" t="s">
        <v>204</v>
      </c>
      <c r="C145" s="34" t="s">
        <v>208</v>
      </c>
      <c r="D145" s="37" t="s">
        <v>3</v>
      </c>
      <c r="E145" s="36"/>
    </row>
    <row r="146" ht="24.0">
      <c r="B146" s="25" t="s">
        <v>209</v>
      </c>
      <c r="C146" s="26" t="s">
        <v>210</v>
      </c>
      <c r="D146" s="26"/>
      <c r="E146" s="27"/>
    </row>
    <row r="147">
      <c r="B147" s="29" t="s">
        <v>209</v>
      </c>
      <c r="C147" s="30" t="s">
        <v>211</v>
      </c>
      <c r="D147" s="31"/>
      <c r="E147" s="32"/>
    </row>
    <row r="148" ht="26.0">
      <c r="B148" s="33" t="s">
        <v>209</v>
      </c>
      <c r="C148" s="34" t="s">
        <v>212</v>
      </c>
      <c r="D148" s="37" t="s">
        <v>3</v>
      </c>
      <c r="E148" s="36"/>
    </row>
    <row r="149">
      <c r="B149" s="33" t="s">
        <v>209</v>
      </c>
      <c r="C149" s="34" t="s">
        <v>213</v>
      </c>
      <c r="D149" s="37" t="s">
        <v>3</v>
      </c>
      <c r="E149" s="36"/>
    </row>
    <row r="150" ht="47.0">
      <c r="B150" s="29" t="s">
        <v>214</v>
      </c>
      <c r="C150" s="30" t="s">
        <v>215</v>
      </c>
      <c r="D150" s="31"/>
      <c r="E150" s="32"/>
    </row>
    <row r="151" ht="41.0">
      <c r="B151" s="33" t="s">
        <v>214</v>
      </c>
      <c r="C151" s="34" t="s">
        <v>216</v>
      </c>
      <c r="D151" s="37" t="s">
        <v>3</v>
      </c>
      <c r="E151" s="36"/>
    </row>
    <row r="152" ht="26.0">
      <c r="B152" s="33" t="s">
        <v>214</v>
      </c>
      <c r="C152" s="34" t="s">
        <v>217</v>
      </c>
      <c r="D152" s="37" t="s">
        <v>3</v>
      </c>
      <c r="E152" s="36"/>
    </row>
    <row r="153" ht="26.0">
      <c r="B153" s="33" t="s">
        <v>214</v>
      </c>
      <c r="C153" s="34" t="s">
        <v>218</v>
      </c>
      <c r="D153" s="37" t="s">
        <v>3</v>
      </c>
      <c r="E153" s="36"/>
    </row>
    <row r="154">
      <c r="B154" s="29" t="s">
        <v>219</v>
      </c>
      <c r="C154" s="30" t="s">
        <v>220</v>
      </c>
      <c r="D154" s="31"/>
      <c r="E154" s="32"/>
    </row>
    <row r="155" ht="16.0">
      <c r="B155" s="44" t="s">
        <v>219</v>
      </c>
      <c r="C155" s="45" t="s">
        <v>221</v>
      </c>
      <c r="D155" s="37" t="s">
        <v>3</v>
      </c>
      <c r="E155" s="46"/>
    </row>
    <row r="156" ht="27.0">
      <c r="B156" s="44" t="s">
        <v>219</v>
      </c>
      <c r="C156" s="45" t="s">
        <v>222</v>
      </c>
      <c r="D156" s="37" t="s">
        <v>3</v>
      </c>
      <c r="E156" s="46"/>
    </row>
    <row r="157" ht="31.0">
      <c r="B157" s="29" t="s">
        <v>223</v>
      </c>
      <c r="C157" s="30" t="s">
        <v>224</v>
      </c>
      <c r="D157" s="31"/>
      <c r="E157" s="32"/>
    </row>
    <row r="158" ht="26.0">
      <c r="B158" s="33" t="s">
        <v>223</v>
      </c>
      <c r="C158" s="34" t="s">
        <v>225</v>
      </c>
      <c r="D158" s="37" t="s">
        <v>3</v>
      </c>
      <c r="E158" s="36"/>
    </row>
    <row r="159" ht="26.0">
      <c r="B159" s="33" t="s">
        <v>223</v>
      </c>
      <c r="C159" s="34" t="s">
        <v>226</v>
      </c>
      <c r="D159" s="37" t="s">
        <v>3</v>
      </c>
      <c r="E159" s="36"/>
    </row>
    <row r="160" ht="26.0">
      <c r="B160" s="33" t="s">
        <v>223</v>
      </c>
      <c r="C160" s="34" t="s">
        <v>227</v>
      </c>
      <c r="D160" s="37" t="s">
        <v>3</v>
      </c>
      <c r="E160" s="36"/>
    </row>
    <row r="161" ht="24.0">
      <c r="B161" s="25" t="s">
        <v>228</v>
      </c>
      <c r="C161" s="26" t="s">
        <v>70</v>
      </c>
      <c r="D161" s="26"/>
      <c r="E161" s="27"/>
    </row>
    <row r="162">
      <c r="B162" s="29" t="s">
        <v>228</v>
      </c>
      <c r="C162" s="30" t="s">
        <v>229</v>
      </c>
      <c r="D162" s="31"/>
      <c r="E162" s="32"/>
    </row>
    <row r="163" ht="26.0">
      <c r="B163" s="33" t="s">
        <v>228</v>
      </c>
      <c r="C163" s="34" t="s">
        <v>230</v>
      </c>
      <c r="D163" s="37" t="s">
        <v>3</v>
      </c>
      <c r="E163" s="36"/>
    </row>
    <row r="164" ht="26.0">
      <c r="B164" s="33" t="s">
        <v>228</v>
      </c>
      <c r="C164" s="34" t="s">
        <v>231</v>
      </c>
      <c r="D164" s="37" t="s">
        <v>3</v>
      </c>
      <c r="E164" s="36"/>
    </row>
    <row r="165" ht="31.0">
      <c r="B165" s="29" t="s">
        <v>232</v>
      </c>
      <c r="C165" s="30" t="s">
        <v>233</v>
      </c>
      <c r="D165" s="31"/>
      <c r="E165" s="32"/>
    </row>
    <row r="166" ht="26.0">
      <c r="B166" s="33" t="s">
        <v>232</v>
      </c>
      <c r="C166" s="34" t="s">
        <v>234</v>
      </c>
      <c r="D166" s="37" t="s">
        <v>3</v>
      </c>
      <c r="E166" s="36"/>
    </row>
    <row r="167" ht="26.0">
      <c r="B167" s="33" t="s">
        <v>232</v>
      </c>
      <c r="C167" s="34" t="s">
        <v>235</v>
      </c>
      <c r="D167" s="37" t="s">
        <v>3</v>
      </c>
      <c r="E167" s="36"/>
    </row>
    <row r="168" ht="31.0">
      <c r="B168" s="29" t="s">
        <v>236</v>
      </c>
      <c r="C168" s="30" t="s">
        <v>237</v>
      </c>
      <c r="D168" s="31"/>
      <c r="E168" s="32"/>
    </row>
    <row r="169" ht="16.0">
      <c r="B169" s="44" t="s">
        <v>236</v>
      </c>
      <c r="C169" s="45" t="s">
        <v>238</v>
      </c>
      <c r="D169" s="37" t="s">
        <v>3</v>
      </c>
      <c r="E169" s="46"/>
    </row>
    <row r="170" ht="16.0">
      <c r="B170" s="44" t="s">
        <v>236</v>
      </c>
      <c r="C170" s="45" t="s">
        <v>239</v>
      </c>
      <c r="D170" s="37" t="s">
        <v>3</v>
      </c>
      <c r="E170" s="46"/>
    </row>
    <row r="171">
      <c r="B171" s="57" t="s">
        <v>236</v>
      </c>
      <c r="C171" s="58" t="s">
        <v>240</v>
      </c>
      <c r="D171" s="37" t="s">
        <v>3</v>
      </c>
      <c r="E171" s="59"/>
    </row>
    <row r="172" ht="24.0">
      <c r="B172" s="25" t="s">
        <v>241</v>
      </c>
      <c r="C172" s="26" t="s">
        <v>242</v>
      </c>
      <c r="D172" s="26"/>
      <c r="E172" s="27"/>
    </row>
    <row r="173">
      <c r="B173" s="29" t="s">
        <v>243</v>
      </c>
      <c r="C173" s="30" t="s">
        <v>244</v>
      </c>
      <c r="D173" s="31"/>
      <c r="E173" s="32"/>
    </row>
    <row r="174">
      <c r="B174" s="33" t="s">
        <v>243</v>
      </c>
      <c r="C174" s="34" t="s">
        <v>245</v>
      </c>
      <c r="D174" s="37" t="s">
        <v>3</v>
      </c>
      <c r="E174" s="36"/>
    </row>
    <row r="175" ht="26.0">
      <c r="B175" s="33" t="s">
        <v>243</v>
      </c>
      <c r="C175" s="34" t="s">
        <v>246</v>
      </c>
      <c r="D175" s="37" t="s">
        <v>3</v>
      </c>
      <c r="E175" s="36"/>
    </row>
    <row r="176" ht="143.0">
      <c r="B176" s="33" t="s">
        <v>243</v>
      </c>
      <c r="C176" s="34" t="s">
        <v>247</v>
      </c>
      <c r="D176" s="37" t="s">
        <v>3</v>
      </c>
      <c r="E176" s="36"/>
    </row>
    <row r="177">
      <c r="B177" s="29" t="s">
        <v>248</v>
      </c>
      <c r="C177" s="30" t="s">
        <v>249</v>
      </c>
      <c r="D177" s="31"/>
      <c r="E177" s="32"/>
    </row>
    <row r="178">
      <c r="B178" s="33" t="s">
        <v>248</v>
      </c>
      <c r="C178" s="34" t="s">
        <v>250</v>
      </c>
      <c r="D178" s="37" t="s">
        <v>3</v>
      </c>
      <c r="E178" s="36"/>
    </row>
    <row r="179">
      <c r="B179" s="33" t="s">
        <v>248</v>
      </c>
      <c r="C179" s="34" t="s">
        <v>251</v>
      </c>
      <c r="D179" s="37" t="s">
        <v>3</v>
      </c>
      <c r="E179" s="36"/>
    </row>
    <row r="180">
      <c r="B180" s="33" t="s">
        <v>248</v>
      </c>
      <c r="C180" s="34" t="s">
        <v>252</v>
      </c>
      <c r="D180" s="37" t="s">
        <v>3</v>
      </c>
      <c r="E180" s="36"/>
    </row>
    <row r="181">
      <c r="B181" s="29" t="s">
        <v>253</v>
      </c>
      <c r="C181" s="30" t="s">
        <v>254</v>
      </c>
      <c r="D181" s="31"/>
      <c r="E181" s="32"/>
    </row>
    <row r="182" ht="27.0">
      <c r="B182" s="44" t="s">
        <v>253</v>
      </c>
      <c r="C182" s="45" t="s">
        <v>255</v>
      </c>
      <c r="D182" s="37" t="s">
        <v>3</v>
      </c>
      <c r="E182" s="46"/>
    </row>
    <row r="183" ht="27.0">
      <c r="B183" s="44" t="s">
        <v>253</v>
      </c>
      <c r="C183" s="45" t="s">
        <v>256</v>
      </c>
      <c r="D183" s="37" t="s">
        <v>3</v>
      </c>
      <c r="E183" s="46"/>
    </row>
    <row r="184">
      <c r="B184" s="29" t="s">
        <v>257</v>
      </c>
      <c r="C184" s="30" t="s">
        <v>258</v>
      </c>
      <c r="D184" s="31"/>
      <c r="E184" s="32"/>
    </row>
    <row r="185" ht="27.0">
      <c r="B185" s="44" t="s">
        <v>257</v>
      </c>
      <c r="C185" s="45" t="s">
        <v>259</v>
      </c>
      <c r="D185" s="37" t="s">
        <v>3</v>
      </c>
      <c r="E185" s="46"/>
    </row>
    <row r="186" ht="27.0">
      <c r="B186" s="44" t="s">
        <v>257</v>
      </c>
      <c r="C186" s="45" t="s">
        <v>260</v>
      </c>
      <c r="D186" s="37" t="s">
        <v>3</v>
      </c>
      <c r="E186" s="46"/>
    </row>
    <row r="187" ht="47.0">
      <c r="B187" s="25" t="s">
        <v>261</v>
      </c>
      <c r="C187" s="26" t="s">
        <v>262</v>
      </c>
      <c r="D187" s="26"/>
      <c r="E187" s="27"/>
    </row>
    <row r="188">
      <c r="B188" s="29" t="s">
        <v>263</v>
      </c>
      <c r="C188" s="30" t="s">
        <v>264</v>
      </c>
      <c r="D188" s="31"/>
      <c r="E188" s="32"/>
    </row>
    <row r="189">
      <c r="B189" s="33" t="s">
        <v>263</v>
      </c>
      <c r="C189" s="34" t="s">
        <v>265</v>
      </c>
      <c r="D189" s="37" t="s">
        <v>3</v>
      </c>
      <c r="E189" s="36"/>
    </row>
    <row r="190">
      <c r="B190" s="33" t="s">
        <v>263</v>
      </c>
      <c r="C190" s="34" t="s">
        <v>266</v>
      </c>
      <c r="D190" s="37" t="s">
        <v>3</v>
      </c>
      <c r="E190" s="36"/>
    </row>
    <row r="191" ht="91.0">
      <c r="B191" s="33" t="s">
        <v>263</v>
      </c>
      <c r="C191" s="34" t="s">
        <v>267</v>
      </c>
      <c r="D191" s="37" t="s">
        <v>3</v>
      </c>
      <c r="E191" s="36"/>
    </row>
    <row r="192">
      <c r="B192" s="29" t="s">
        <v>268</v>
      </c>
      <c r="C192" s="30" t="s">
        <v>215</v>
      </c>
      <c r="D192" s="31"/>
      <c r="E192" s="32"/>
    </row>
    <row r="193">
      <c r="B193" s="33" t="s">
        <v>268</v>
      </c>
      <c r="C193" s="34" t="s">
        <v>269</v>
      </c>
      <c r="D193" s="37" t="s">
        <v>3</v>
      </c>
      <c r="E193" s="36"/>
    </row>
    <row r="194" ht="91.0">
      <c r="B194" s="33" t="s">
        <v>268</v>
      </c>
      <c r="C194" s="34" t="s">
        <v>270</v>
      </c>
      <c r="D194" s="37" t="s">
        <v>3</v>
      </c>
      <c r="E194" s="36"/>
    </row>
    <row r="195">
      <c r="B195" s="33" t="s">
        <v>268</v>
      </c>
      <c r="C195" s="34" t="s">
        <v>271</v>
      </c>
      <c r="D195" s="37" t="s">
        <v>3</v>
      </c>
      <c r="E195" s="36"/>
    </row>
    <row r="196" ht="26.0">
      <c r="B196" s="33" t="s">
        <v>268</v>
      </c>
      <c r="C196" s="34" t="s">
        <v>272</v>
      </c>
      <c r="D196" s="37" t="s">
        <v>3</v>
      </c>
      <c r="E196" s="36"/>
    </row>
    <row r="197" ht="24.0">
      <c r="B197" s="25" t="s">
        <v>273</v>
      </c>
      <c r="C197" s="26" t="s">
        <v>79</v>
      </c>
      <c r="D197" s="26"/>
      <c r="E197" s="27"/>
    </row>
    <row r="198">
      <c r="B198" s="29" t="s">
        <v>274</v>
      </c>
      <c r="C198" s="30" t="s">
        <v>275</v>
      </c>
      <c r="D198" s="31"/>
      <c r="E198" s="32"/>
    </row>
    <row r="199" ht="26.0">
      <c r="B199" s="33" t="s">
        <v>274</v>
      </c>
      <c r="C199" s="34" t="s">
        <v>276</v>
      </c>
      <c r="D199" s="37" t="s">
        <v>3</v>
      </c>
      <c r="E199" s="36"/>
    </row>
    <row r="200" ht="117.0">
      <c r="B200" s="33" t="s">
        <v>274</v>
      </c>
      <c r="C200" s="34" t="s">
        <v>277</v>
      </c>
      <c r="D200" s="37" t="s">
        <v>3</v>
      </c>
      <c r="E200" s="36"/>
    </row>
    <row r="201">
      <c r="B201" s="33" t="s">
        <v>274</v>
      </c>
      <c r="C201" s="34" t="s">
        <v>278</v>
      </c>
      <c r="D201" s="37" t="s">
        <v>3</v>
      </c>
      <c r="E201" s="36"/>
    </row>
    <row r="202" ht="27.0">
      <c r="B202" s="33" t="s">
        <v>274</v>
      </c>
      <c r="C202" s="17" t="s">
        <v>279</v>
      </c>
      <c r="D202" s="37" t="s">
        <v>3</v>
      </c>
    </row>
    <row r="203">
      <c r="B203" s="29" t="s">
        <v>280</v>
      </c>
      <c r="C203" s="30" t="s">
        <v>281</v>
      </c>
      <c r="D203" s="31"/>
      <c r="E203" s="32"/>
    </row>
    <row r="204" ht="26.0">
      <c r="B204" s="33" t="s">
        <v>280</v>
      </c>
      <c r="C204" s="34" t="s">
        <v>282</v>
      </c>
      <c r="D204" s="37" t="s">
        <v>3</v>
      </c>
      <c r="E204" s="36"/>
    </row>
    <row r="205" ht="26.0">
      <c r="B205" s="33" t="s">
        <v>280</v>
      </c>
      <c r="C205" s="34" t="s">
        <v>283</v>
      </c>
      <c r="D205" s="37" t="s">
        <v>3</v>
      </c>
      <c r="E205" s="36"/>
    </row>
    <row r="206">
      <c r="B206" s="33" t="s">
        <v>280</v>
      </c>
      <c r="C206" s="34" t="s">
        <v>284</v>
      </c>
      <c r="D206" s="37" t="s">
        <v>3</v>
      </c>
      <c r="E206" s="36"/>
    </row>
    <row r="207">
      <c r="D207" s="60">
        <f>COUNTA(D3:D206)</f>
        <v>137.0</v>
      </c>
      <c r="E207" s="61"/>
    </row>
  </sheetData>
  <mergeCells count="1">
    <mergeCell ref="B1:E1"/>
  </mergeCells>
  <conditionalFormatting sqref="D204:D206">
    <cfRule dxfId="0" operator="equal" type="cellIs" priority="1">
      <formula>$Dashboard.$B$10</formula>
    </cfRule>
  </conditionalFormatting>
  <conditionalFormatting sqref="D204:D206">
    <cfRule dxfId="1" operator="equal" type="cellIs" priority="2">
      <formula>$Dashboard.$B$9</formula>
    </cfRule>
  </conditionalFormatting>
  <conditionalFormatting sqref="D204:D206">
    <cfRule dxfId="2" operator="equal" type="cellIs" priority="3">
      <formula>$Dashboard.$B$8</formula>
    </cfRule>
  </conditionalFormatting>
  <conditionalFormatting sqref="D204:D206">
    <cfRule dxfId="3" operator="equal" type="cellIs" priority="4">
      <formula>$Dashboard.$B$7</formula>
    </cfRule>
  </conditionalFormatting>
  <conditionalFormatting sqref="D204:D206">
    <cfRule dxfId="4" operator="equal" type="cellIs" priority="5">
      <formula>$Dashboard.$B$6</formula>
    </cfRule>
  </conditionalFormatting>
  <conditionalFormatting sqref="D204:D206">
    <cfRule dxfId="5" operator="equal" type="cellIs" priority="6">
      <formula>$Dashboard.$B$5</formula>
    </cfRule>
  </conditionalFormatting>
  <conditionalFormatting sqref="D204:D206">
    <cfRule dxfId="6" operator="equal" type="cellIs" priority="7">
      <formula>$Dashboard.$B$4</formula>
    </cfRule>
  </conditionalFormatting>
  <conditionalFormatting sqref="D204:D206">
    <cfRule dxfId="7" operator="equal" type="cellIs" priority="8">
      <formula>$Dashboard.$B$3</formula>
    </cfRule>
  </conditionalFormatting>
  <conditionalFormatting sqref="D204:D206">
    <cfRule dxfId="6" operator="containsText" type="containsText" priority="9" text="Initial">
      <formula>NOT(ISERROR(SEARCH("Initial",D204)))</formula>
    </cfRule>
  </conditionalFormatting>
  <conditionalFormatting sqref="D204:D206">
    <cfRule dxfId="5" operator="containsText" type="containsText" priority="10" text="Nonexistent">
      <formula>NOT(ISERROR(SEARCH("Nonexistent",D204)))</formula>
    </cfRule>
  </conditionalFormatting>
  <conditionalFormatting sqref="D204:D206">
    <cfRule dxfId="8" type="expression" priority="11">
      <formula>_XLUDF.STYLE(VLOOKUP(D204,#REF!,2,0))</formula>
    </cfRule>
  </conditionalFormatting>
  <conditionalFormatting sqref="D193:D196">
    <cfRule dxfId="5" operator="equal" type="cellIs" priority="12">
      <formula>$Dashboard.$B$10</formula>
    </cfRule>
  </conditionalFormatting>
  <conditionalFormatting sqref="D193:D196">
    <cfRule dxfId="1" operator="equal" type="cellIs" priority="13">
      <formula>$Dashboard.$B$9</formula>
    </cfRule>
  </conditionalFormatting>
  <conditionalFormatting sqref="D193:D196">
    <cfRule dxfId="0" operator="equal" type="cellIs" priority="14">
      <formula>$Dashboard.$B$8</formula>
    </cfRule>
  </conditionalFormatting>
  <conditionalFormatting sqref="D193:D196">
    <cfRule dxfId="7" operator="equal" type="cellIs" priority="15">
      <formula>$Dashboard.$B$7</formula>
    </cfRule>
  </conditionalFormatting>
  <conditionalFormatting sqref="D193:D196">
    <cfRule dxfId="6" operator="equal" type="cellIs" priority="16">
      <formula>$Dashboard.$B$6</formula>
    </cfRule>
  </conditionalFormatting>
  <conditionalFormatting sqref="D193:D196">
    <cfRule dxfId="2" operator="equal" type="cellIs" priority="17">
      <formula>$Dashboard.$B$5</formula>
    </cfRule>
  </conditionalFormatting>
  <conditionalFormatting sqref="D193:D196">
    <cfRule dxfId="4" operator="equal" type="cellIs" priority="18">
      <formula>$Dashboard.$B$4</formula>
    </cfRule>
  </conditionalFormatting>
  <conditionalFormatting sqref="D193:D196">
    <cfRule dxfId="3" operator="equal" type="cellIs" priority="19">
      <formula>$Dashboard.$B$3</formula>
    </cfRule>
  </conditionalFormatting>
  <conditionalFormatting sqref="D193:D196">
    <cfRule dxfId="6" operator="containsText" type="containsText" priority="20" text="Initial">
      <formula>NOT(ISERROR(SEARCH("Initial",D193)))</formula>
    </cfRule>
  </conditionalFormatting>
  <conditionalFormatting sqref="D193:D196">
    <cfRule dxfId="5" operator="containsText" type="containsText" priority="21" text="Nonexistent">
      <formula>NOT(ISERROR(SEARCH("Nonexistent",D193)))</formula>
    </cfRule>
  </conditionalFormatting>
  <conditionalFormatting sqref="D193:D196">
    <cfRule dxfId="8" type="expression" priority="22">
      <formula>_XLUDF.STYLE(VLOOKUP(D193,#REF!,2,0))</formula>
    </cfRule>
  </conditionalFormatting>
  <conditionalFormatting sqref="D189:D191">
    <cfRule dxfId="5" operator="equal" type="cellIs" priority="23">
      <formula>$Dashboard.$B$10</formula>
    </cfRule>
  </conditionalFormatting>
  <conditionalFormatting sqref="D189:D191">
    <cfRule dxfId="1" operator="equal" type="cellIs" priority="24">
      <formula>$Dashboard.$B$9</formula>
    </cfRule>
  </conditionalFormatting>
  <conditionalFormatting sqref="D189:D191">
    <cfRule dxfId="0" operator="equal" type="cellIs" priority="25">
      <formula>$Dashboard.$B$8</formula>
    </cfRule>
  </conditionalFormatting>
  <conditionalFormatting sqref="D189:D191">
    <cfRule dxfId="7" operator="equal" type="cellIs" priority="26">
      <formula>$Dashboard.$B$7</formula>
    </cfRule>
  </conditionalFormatting>
  <conditionalFormatting sqref="D189:D191">
    <cfRule dxfId="6" operator="equal" type="cellIs" priority="27">
      <formula>$Dashboard.$B$6</formula>
    </cfRule>
  </conditionalFormatting>
  <conditionalFormatting sqref="D189:D191">
    <cfRule dxfId="2" operator="equal" type="cellIs" priority="28">
      <formula>$Dashboard.$B$5</formula>
    </cfRule>
  </conditionalFormatting>
  <conditionalFormatting sqref="D189:D191">
    <cfRule dxfId="4" operator="equal" type="cellIs" priority="29">
      <formula>$Dashboard.$B$4</formula>
    </cfRule>
  </conditionalFormatting>
  <conditionalFormatting sqref="D189:D191">
    <cfRule dxfId="3" operator="equal" type="cellIs" priority="30">
      <formula>$Dashboard.$B$3</formula>
    </cfRule>
  </conditionalFormatting>
  <conditionalFormatting sqref="D189:D191">
    <cfRule dxfId="6" operator="containsText" type="containsText" priority="31" text="Initial">
      <formula>NOT(ISERROR(SEARCH("Initial",D189)))</formula>
    </cfRule>
  </conditionalFormatting>
  <conditionalFormatting sqref="D189:D191">
    <cfRule dxfId="5" operator="containsText" type="containsText" priority="32" text="Nonexistent">
      <formula>NOT(ISERROR(SEARCH("Nonexistent",D189)))</formula>
    </cfRule>
  </conditionalFormatting>
  <conditionalFormatting sqref="D189:D191">
    <cfRule dxfId="8" type="expression" priority="33">
      <formula>_XLUDF.STYLE(VLOOKUP(D189,#REF!,2,0))</formula>
    </cfRule>
  </conditionalFormatting>
  <conditionalFormatting sqref="D178:D180">
    <cfRule dxfId="4" operator="equal" type="cellIs" priority="34">
      <formula>$Dashboard.$B$10</formula>
    </cfRule>
  </conditionalFormatting>
  <conditionalFormatting sqref="D178:D180">
    <cfRule dxfId="2" operator="equal" type="cellIs" priority="35">
      <formula>$Dashboard.$B$9</formula>
    </cfRule>
  </conditionalFormatting>
  <conditionalFormatting sqref="D178:D180">
    <cfRule dxfId="6" operator="equal" type="cellIs" priority="36">
      <formula>$Dashboard.$B$8</formula>
    </cfRule>
  </conditionalFormatting>
  <conditionalFormatting sqref="D178:D180">
    <cfRule dxfId="7" operator="equal" type="cellIs" priority="37">
      <formula>$Dashboard.$B$7</formula>
    </cfRule>
  </conditionalFormatting>
  <conditionalFormatting sqref="D178:D180">
    <cfRule dxfId="3" operator="equal" type="cellIs" priority="38">
      <formula>$Dashboard.$B$6</formula>
    </cfRule>
  </conditionalFormatting>
  <conditionalFormatting sqref="D178:D180">
    <cfRule dxfId="0" operator="equal" type="cellIs" priority="39">
      <formula>$Dashboard.$B$5</formula>
    </cfRule>
  </conditionalFormatting>
  <conditionalFormatting sqref="D178:D180">
    <cfRule dxfId="1" operator="equal" type="cellIs" priority="40">
      <formula>$Dashboard.$B$4</formula>
    </cfRule>
  </conditionalFormatting>
  <conditionalFormatting sqref="D178:D180">
    <cfRule dxfId="5" operator="equal" type="cellIs" priority="41">
      <formula>$Dashboard.$B$3</formula>
    </cfRule>
  </conditionalFormatting>
  <conditionalFormatting sqref="D178:D180">
    <cfRule dxfId="6" operator="containsText" type="containsText" priority="42" text="Initial">
      <formula>NOT(ISERROR(SEARCH("Initial",D178)))</formula>
    </cfRule>
  </conditionalFormatting>
  <conditionalFormatting sqref="D178:D180">
    <cfRule dxfId="5" operator="containsText" type="containsText" priority="43" text="Nonexistent">
      <formula>NOT(ISERROR(SEARCH("Nonexistent",D178)))</formula>
    </cfRule>
  </conditionalFormatting>
  <conditionalFormatting sqref="D178:D180">
    <cfRule dxfId="8" type="expression" priority="44">
      <formula>_XLUDF.STYLE(VLOOKUP(D178,#REF!,2,0))</formula>
    </cfRule>
  </conditionalFormatting>
  <conditionalFormatting sqref="D174:D176">
    <cfRule dxfId="3" operator="equal" type="cellIs" priority="45">
      <formula>$Dashboard.$B$10</formula>
    </cfRule>
  </conditionalFormatting>
  <conditionalFormatting sqref="D174:D176">
    <cfRule dxfId="4" operator="equal" type="cellIs" priority="46">
      <formula>$Dashboard.$B$9</formula>
    </cfRule>
  </conditionalFormatting>
  <conditionalFormatting sqref="D174:D176">
    <cfRule dxfId="2" operator="equal" type="cellIs" priority="47">
      <formula>$Dashboard.$B$8</formula>
    </cfRule>
  </conditionalFormatting>
  <conditionalFormatting sqref="D174:D176">
    <cfRule dxfId="6" operator="equal" type="cellIs" priority="48">
      <formula>$Dashboard.$B$7</formula>
    </cfRule>
  </conditionalFormatting>
  <conditionalFormatting sqref="D174:D176">
    <cfRule dxfId="7" operator="equal" type="cellIs" priority="49">
      <formula>$Dashboard.$B$6</formula>
    </cfRule>
  </conditionalFormatting>
  <conditionalFormatting sqref="D174:D176">
    <cfRule dxfId="0" operator="equal" type="cellIs" priority="50">
      <formula>$Dashboard.$B$5</formula>
    </cfRule>
  </conditionalFormatting>
  <conditionalFormatting sqref="D174:D176">
    <cfRule dxfId="1" operator="equal" type="cellIs" priority="51">
      <formula>$Dashboard.$B$4</formula>
    </cfRule>
  </conditionalFormatting>
  <conditionalFormatting sqref="D174:D176">
    <cfRule dxfId="5" operator="equal" type="cellIs" priority="52">
      <formula>$Dashboard.$B$3</formula>
    </cfRule>
  </conditionalFormatting>
  <conditionalFormatting sqref="D174:D176">
    <cfRule dxfId="6" operator="containsText" type="containsText" priority="53" text="Initial">
      <formula>NOT(ISERROR(SEARCH("Initial",D174)))</formula>
    </cfRule>
  </conditionalFormatting>
  <conditionalFormatting sqref="D174:D176">
    <cfRule dxfId="5" operator="containsText" type="containsText" priority="54" text="Nonexistent">
      <formula>NOT(ISERROR(SEARCH("Nonexistent",D174)))</formula>
    </cfRule>
  </conditionalFormatting>
  <conditionalFormatting sqref="D174:D176">
    <cfRule dxfId="8" type="expression" priority="55">
      <formula>_XLUDF.STYLE(VLOOKUP(D174,#REF!,2,0))</formula>
    </cfRule>
  </conditionalFormatting>
  <conditionalFormatting sqref="D182:D183 D185:D186">
    <cfRule dxfId="4" operator="equal" type="cellIs" priority="56">
      <formula>$Dashboard.$B$10</formula>
    </cfRule>
  </conditionalFormatting>
  <conditionalFormatting sqref="D182:D183 D185:D186">
    <cfRule dxfId="2" operator="equal" type="cellIs" priority="57">
      <formula>$Dashboard.$B$9</formula>
    </cfRule>
  </conditionalFormatting>
  <conditionalFormatting sqref="D182:D183 D185:D186">
    <cfRule dxfId="6" operator="equal" type="cellIs" priority="58">
      <formula>$Dashboard.$B$8</formula>
    </cfRule>
  </conditionalFormatting>
  <conditionalFormatting sqref="D182:D183 D185:D186">
    <cfRule dxfId="7" operator="equal" type="cellIs" priority="59">
      <formula>$Dashboard.$B$7</formula>
    </cfRule>
  </conditionalFormatting>
  <conditionalFormatting sqref="D182:D183 D185:D186">
    <cfRule dxfId="0" operator="equal" type="cellIs" priority="60">
      <formula>$Dashboard.$B$6</formula>
    </cfRule>
  </conditionalFormatting>
  <conditionalFormatting sqref="D182:D183 D185:D186">
    <cfRule dxfId="3" operator="equal" type="cellIs" priority="61">
      <formula>$Dashboard.$B$5</formula>
    </cfRule>
  </conditionalFormatting>
  <conditionalFormatting sqref="D182:D183 D185:D186">
    <cfRule dxfId="1" operator="equal" type="cellIs" priority="62">
      <formula>$Dashboard.$B$4</formula>
    </cfRule>
  </conditionalFormatting>
  <conditionalFormatting sqref="D182:D183 D185:D186">
    <cfRule dxfId="5" operator="equal" type="cellIs" priority="63">
      <formula>$Dashboard.$B$3</formula>
    </cfRule>
  </conditionalFormatting>
  <conditionalFormatting sqref="D182:D183 D185:D186">
    <cfRule dxfId="6" operator="containsText" type="containsText" priority="64" text="Initial">
      <formula>NOT(ISERROR(SEARCH("Initial",D182)))</formula>
    </cfRule>
  </conditionalFormatting>
  <conditionalFormatting sqref="D182:D183 D185:D186">
    <cfRule dxfId="5" operator="containsText" type="containsText" priority="65" text="Nonexistent">
      <formula>NOT(ISERROR(SEARCH("Nonexistent",D182)))</formula>
    </cfRule>
  </conditionalFormatting>
  <conditionalFormatting sqref="D182:D183 D185:D186">
    <cfRule dxfId="8" type="expression" priority="66">
      <formula>_XLUDF.STYLE(VLOOKUP(D182,#REF!,2,0))</formula>
    </cfRule>
  </conditionalFormatting>
  <conditionalFormatting sqref="D166:D167">
    <cfRule dxfId="5" operator="equal" type="cellIs" priority="67">
      <formula>$Dashboard.$B$10</formula>
    </cfRule>
  </conditionalFormatting>
  <conditionalFormatting sqref="D166:D167">
    <cfRule dxfId="3" operator="equal" type="cellIs" priority="68">
      <formula>$Dashboard.$B$9</formula>
    </cfRule>
  </conditionalFormatting>
  <conditionalFormatting sqref="D166:D167">
    <cfRule dxfId="4" operator="equal" type="cellIs" priority="69">
      <formula>$Dashboard.$B$8</formula>
    </cfRule>
  </conditionalFormatting>
  <conditionalFormatting sqref="D166:D167">
    <cfRule dxfId="2" operator="equal" type="cellIs" priority="70">
      <formula>$Dashboard.$B$7</formula>
    </cfRule>
  </conditionalFormatting>
  <conditionalFormatting sqref="D166:D167">
    <cfRule dxfId="6" operator="equal" type="cellIs" priority="71">
      <formula>$Dashboard.$B$6</formula>
    </cfRule>
  </conditionalFormatting>
  <conditionalFormatting sqref="D166:D167">
    <cfRule dxfId="0" operator="equal" type="cellIs" priority="72">
      <formula>$Dashboard.$B$5</formula>
    </cfRule>
  </conditionalFormatting>
  <conditionalFormatting sqref="D166:D167">
    <cfRule dxfId="7" operator="equal" type="cellIs" priority="73">
      <formula>$Dashboard.$B$4</formula>
    </cfRule>
  </conditionalFormatting>
  <conditionalFormatting sqref="D166:D167">
    <cfRule dxfId="1" operator="equal" type="cellIs" priority="74">
      <formula>$Dashboard.$B$3</formula>
    </cfRule>
  </conditionalFormatting>
  <conditionalFormatting sqref="D166:D167">
    <cfRule dxfId="6" operator="containsText" type="containsText" priority="75" text="Initial">
      <formula>NOT(ISERROR(SEARCH("Initial",D166)))</formula>
    </cfRule>
  </conditionalFormatting>
  <conditionalFormatting sqref="D166:D167">
    <cfRule dxfId="5" operator="containsText" type="containsText" priority="76" text="Nonexistent">
      <formula>NOT(ISERROR(SEARCH("Nonexistent",D166)))</formula>
    </cfRule>
  </conditionalFormatting>
  <conditionalFormatting sqref="D166:D167">
    <cfRule dxfId="8" type="expression" priority="77">
      <formula>_XLUDF.STYLE(VLOOKUP(D166,#REF!,2,0))</formula>
    </cfRule>
  </conditionalFormatting>
  <conditionalFormatting sqref="D163:D164">
    <cfRule dxfId="4" operator="equal" type="cellIs" priority="78">
      <formula>$Dashboard.$B$10</formula>
    </cfRule>
  </conditionalFormatting>
  <conditionalFormatting sqref="D163:D164">
    <cfRule dxfId="7" operator="equal" type="cellIs" priority="79">
      <formula>$Dashboard.$B$9</formula>
    </cfRule>
  </conditionalFormatting>
  <conditionalFormatting sqref="D163:D164">
    <cfRule dxfId="6" operator="equal" type="cellIs" priority="80">
      <formula>$Dashboard.$B$8</formula>
    </cfRule>
  </conditionalFormatting>
  <conditionalFormatting sqref="D163:D164">
    <cfRule dxfId="2" operator="equal" type="cellIs" priority="81">
      <formula>$Dashboard.$B$7</formula>
    </cfRule>
  </conditionalFormatting>
  <conditionalFormatting sqref="D163:D164">
    <cfRule dxfId="3" operator="equal" type="cellIs" priority="82">
      <formula>$Dashboard.$B$6</formula>
    </cfRule>
  </conditionalFormatting>
  <conditionalFormatting sqref="D163:D164">
    <cfRule dxfId="5" operator="equal" type="cellIs" priority="83">
      <formula>$Dashboard.$B$5</formula>
    </cfRule>
  </conditionalFormatting>
  <conditionalFormatting sqref="D163:D164">
    <cfRule dxfId="1" operator="equal" type="cellIs" priority="84">
      <formula>$Dashboard.$B$4</formula>
    </cfRule>
  </conditionalFormatting>
  <conditionalFormatting sqref="D163:D164">
    <cfRule dxfId="0" operator="equal" type="cellIs" priority="85">
      <formula>$Dashboard.$B$3</formula>
    </cfRule>
  </conditionalFormatting>
  <conditionalFormatting sqref="D163:D164">
    <cfRule dxfId="6" operator="containsText" type="containsText" priority="86" text="Initial">
      <formula>NOT(ISERROR(SEARCH("Initial",D163)))</formula>
    </cfRule>
  </conditionalFormatting>
  <conditionalFormatting sqref="D163:D164">
    <cfRule dxfId="5" operator="containsText" type="containsText" priority="87" text="Nonexistent">
      <formula>NOT(ISERROR(SEARCH("Nonexistent",D163)))</formula>
    </cfRule>
  </conditionalFormatting>
  <conditionalFormatting sqref="D163:D164">
    <cfRule dxfId="8" type="expression" priority="88">
      <formula>_XLUDF.STYLE(VLOOKUP(D163,#REF!,2,0))</formula>
    </cfRule>
  </conditionalFormatting>
  <conditionalFormatting sqref="D169:D171">
    <cfRule dxfId="5" operator="equal" type="cellIs" priority="89">
      <formula>$Dashboard.$B$10</formula>
    </cfRule>
  </conditionalFormatting>
  <conditionalFormatting sqref="D169:D171">
    <cfRule dxfId="1" operator="equal" type="cellIs" priority="90">
      <formula>$Dashboard.$B$9</formula>
    </cfRule>
  </conditionalFormatting>
  <conditionalFormatting sqref="D169:D171">
    <cfRule dxfId="0" operator="equal" type="cellIs" priority="91">
      <formula>$Dashboard.$B$8</formula>
    </cfRule>
  </conditionalFormatting>
  <conditionalFormatting sqref="D169:D171">
    <cfRule dxfId="7" operator="equal" type="cellIs" priority="92">
      <formula>$Dashboard.$B$7</formula>
    </cfRule>
  </conditionalFormatting>
  <conditionalFormatting sqref="D169:D171">
    <cfRule dxfId="3" operator="equal" type="cellIs" priority="93">
      <formula>$Dashboard.$B$6</formula>
    </cfRule>
  </conditionalFormatting>
  <conditionalFormatting sqref="D169:D171">
    <cfRule dxfId="6" operator="equal" type="cellIs" priority="94">
      <formula>$Dashboard.$B$5</formula>
    </cfRule>
  </conditionalFormatting>
  <conditionalFormatting sqref="D169:D171">
    <cfRule dxfId="2" operator="equal" type="cellIs" priority="95">
      <formula>$Dashboard.$B$4</formula>
    </cfRule>
  </conditionalFormatting>
  <conditionalFormatting sqref="D169:D171">
    <cfRule dxfId="4" operator="equal" type="cellIs" priority="96">
      <formula>$Dashboard.$B$3</formula>
    </cfRule>
  </conditionalFormatting>
  <conditionalFormatting sqref="D169:D171">
    <cfRule dxfId="6" operator="containsText" type="containsText" priority="97" text="Initial">
      <formula>NOT(ISERROR(SEARCH("Initial",D169)))</formula>
    </cfRule>
  </conditionalFormatting>
  <conditionalFormatting sqref="D169:D171">
    <cfRule dxfId="5" operator="containsText" type="containsText" priority="98" text="Nonexistent">
      <formula>NOT(ISERROR(SEARCH("Nonexistent",D169)))</formula>
    </cfRule>
  </conditionalFormatting>
  <conditionalFormatting sqref="D169:D171">
    <cfRule dxfId="8" type="expression" priority="99">
      <formula>_XLUDF.STYLE(VLOOKUP(D169,#REF!,2,0))</formula>
    </cfRule>
  </conditionalFormatting>
  <conditionalFormatting sqref="D158:D160">
    <cfRule dxfId="6" operator="equal" type="cellIs" priority="100">
      <formula>$Dashboard.$B$10</formula>
    </cfRule>
  </conditionalFormatting>
  <conditionalFormatting sqref="D158:D160">
    <cfRule dxfId="7" operator="equal" type="cellIs" priority="101">
      <formula>$Dashboard.$B$9</formula>
    </cfRule>
  </conditionalFormatting>
  <conditionalFormatting sqref="D158:D160">
    <cfRule dxfId="0" operator="equal" type="cellIs" priority="102">
      <formula>$Dashboard.$B$8</formula>
    </cfRule>
  </conditionalFormatting>
  <conditionalFormatting sqref="D158:D160">
    <cfRule dxfId="1" operator="equal" type="cellIs" priority="103">
      <formula>$Dashboard.$B$7</formula>
    </cfRule>
  </conditionalFormatting>
  <conditionalFormatting sqref="D158:D160">
    <cfRule dxfId="5" operator="equal" type="cellIs" priority="104">
      <formula>$Dashboard.$B$6</formula>
    </cfRule>
  </conditionalFormatting>
  <conditionalFormatting sqref="D158:D160">
    <cfRule dxfId="3" operator="equal" type="cellIs" priority="105">
      <formula>$Dashboard.$B$5</formula>
    </cfRule>
  </conditionalFormatting>
  <conditionalFormatting sqref="D158:D160">
    <cfRule dxfId="2" operator="equal" type="cellIs" priority="106">
      <formula>$Dashboard.$B$4</formula>
    </cfRule>
  </conditionalFormatting>
  <conditionalFormatting sqref="D158:D160">
    <cfRule dxfId="4" operator="equal" type="cellIs" priority="107">
      <formula>$Dashboard.$B$3</formula>
    </cfRule>
  </conditionalFormatting>
  <conditionalFormatting sqref="D158:D160">
    <cfRule dxfId="6" operator="containsText" type="containsText" priority="108" text="Initial">
      <formula>NOT(ISERROR(SEARCH("Initial",D158)))</formula>
    </cfRule>
  </conditionalFormatting>
  <conditionalFormatting sqref="D158:D160">
    <cfRule dxfId="5" operator="containsText" type="containsText" priority="109" text="Nonexistent">
      <formula>NOT(ISERROR(SEARCH("Nonexistent",D158)))</formula>
    </cfRule>
  </conditionalFormatting>
  <conditionalFormatting sqref="D158:D160">
    <cfRule dxfId="8" type="expression" priority="110">
      <formula>_XLUDF.STYLE(VLOOKUP(D158,#REF!,2,0))</formula>
    </cfRule>
  </conditionalFormatting>
  <conditionalFormatting sqref="D151:D153">
    <cfRule dxfId="5" operator="equal" type="cellIs" priority="111">
      <formula>$Dashboard.$B$10</formula>
    </cfRule>
  </conditionalFormatting>
  <conditionalFormatting sqref="D151:D153">
    <cfRule dxfId="1" operator="equal" type="cellIs" priority="112">
      <formula>$Dashboard.$B$9</formula>
    </cfRule>
  </conditionalFormatting>
  <conditionalFormatting sqref="D151:D153">
    <cfRule dxfId="0" operator="equal" type="cellIs" priority="113">
      <formula>$Dashboard.$B$8</formula>
    </cfRule>
  </conditionalFormatting>
  <conditionalFormatting sqref="D151:D153">
    <cfRule dxfId="7" operator="equal" type="cellIs" priority="114">
      <formula>$Dashboard.$B$7</formula>
    </cfRule>
  </conditionalFormatting>
  <conditionalFormatting sqref="D151:D153">
    <cfRule dxfId="6" operator="equal" type="cellIs" priority="115">
      <formula>$Dashboard.$B$6</formula>
    </cfRule>
  </conditionalFormatting>
  <conditionalFormatting sqref="D151:D153">
    <cfRule dxfId="2" operator="equal" type="cellIs" priority="116">
      <formula>$Dashboard.$B$5</formula>
    </cfRule>
  </conditionalFormatting>
  <conditionalFormatting sqref="D151:D153">
    <cfRule dxfId="4" operator="equal" type="cellIs" priority="117">
      <formula>$Dashboard.$B$4</formula>
    </cfRule>
  </conditionalFormatting>
  <conditionalFormatting sqref="D151:D153">
    <cfRule dxfId="3" operator="equal" type="cellIs" priority="118">
      <formula>$Dashboard.$B$3</formula>
    </cfRule>
  </conditionalFormatting>
  <conditionalFormatting sqref="D151:D153">
    <cfRule dxfId="6" operator="containsText" type="containsText" priority="119" text="Initial">
      <formula>NOT(ISERROR(SEARCH("Initial",D151)))</formula>
    </cfRule>
  </conditionalFormatting>
  <conditionalFormatting sqref="D151:D153">
    <cfRule dxfId="5" operator="containsText" type="containsText" priority="120" text="Nonexistent">
      <formula>NOT(ISERROR(SEARCH("Nonexistent",D151)))</formula>
    </cfRule>
  </conditionalFormatting>
  <conditionalFormatting sqref="D151:D153">
    <cfRule dxfId="8" type="expression" priority="121">
      <formula>_XLUDF.STYLE(VLOOKUP(D151,#REF!,2,0))</formula>
    </cfRule>
  </conditionalFormatting>
  <conditionalFormatting sqref="D148:D149">
    <cfRule dxfId="7" operator="equal" type="cellIs" priority="122">
      <formula>$Dashboard.$B$10</formula>
    </cfRule>
  </conditionalFormatting>
  <conditionalFormatting sqref="D148:D149">
    <cfRule dxfId="4" operator="equal" type="cellIs" priority="123">
      <formula>$Dashboard.$B$9</formula>
    </cfRule>
  </conditionalFormatting>
  <conditionalFormatting sqref="D148:D149">
    <cfRule dxfId="5" operator="equal" type="cellIs" priority="124">
      <formula>$Dashboard.$B$8</formula>
    </cfRule>
  </conditionalFormatting>
  <conditionalFormatting sqref="D148:D149">
    <cfRule dxfId="1" operator="equal" type="cellIs" priority="125">
      <formula>$Dashboard.$B$7</formula>
    </cfRule>
  </conditionalFormatting>
  <conditionalFormatting sqref="D148:D149">
    <cfRule dxfId="0" operator="equal" type="cellIs" priority="126">
      <formula>$Dashboard.$B$6</formula>
    </cfRule>
  </conditionalFormatting>
  <conditionalFormatting sqref="D148:D149">
    <cfRule dxfId="3" operator="equal" type="cellIs" priority="127">
      <formula>$Dashboard.$B$5</formula>
    </cfRule>
  </conditionalFormatting>
  <conditionalFormatting sqref="D148:D149">
    <cfRule dxfId="6" operator="equal" type="cellIs" priority="128">
      <formula>$Dashboard.$B$4</formula>
    </cfRule>
  </conditionalFormatting>
  <conditionalFormatting sqref="D148:D149">
    <cfRule dxfId="2" operator="equal" type="cellIs" priority="129">
      <formula>$Dashboard.$B$3</formula>
    </cfRule>
  </conditionalFormatting>
  <conditionalFormatting sqref="D148:D149">
    <cfRule dxfId="6" operator="containsText" type="containsText" priority="130" text="Initial">
      <formula>NOT(ISERROR(SEARCH("Initial",D148)))</formula>
    </cfRule>
  </conditionalFormatting>
  <conditionalFormatting sqref="D148:D149">
    <cfRule dxfId="5" operator="containsText" type="containsText" priority="131" text="Nonexistent">
      <formula>NOT(ISERROR(SEARCH("Nonexistent",D148)))</formula>
    </cfRule>
  </conditionalFormatting>
  <conditionalFormatting sqref="D148:D149">
    <cfRule dxfId="8" type="expression" priority="132">
      <formula>_XLUDF.STYLE(VLOOKUP(D148,#REF!,2,0))</formula>
    </cfRule>
  </conditionalFormatting>
  <conditionalFormatting sqref="D143:D145">
    <cfRule dxfId="5" operator="equal" type="cellIs" priority="133">
      <formula>$Dashboard.$B$10</formula>
    </cfRule>
  </conditionalFormatting>
  <conditionalFormatting sqref="D143:D145">
    <cfRule dxfId="1" operator="equal" type="cellIs" priority="134">
      <formula>$Dashboard.$B$9</formula>
    </cfRule>
  </conditionalFormatting>
  <conditionalFormatting sqref="D143:D145">
    <cfRule dxfId="0" operator="equal" type="cellIs" priority="135">
      <formula>$Dashboard.$B$8</formula>
    </cfRule>
  </conditionalFormatting>
  <conditionalFormatting sqref="D143:D145">
    <cfRule dxfId="7" operator="equal" type="cellIs" priority="136">
      <formula>$Dashboard.$B$7</formula>
    </cfRule>
  </conditionalFormatting>
  <conditionalFormatting sqref="D143:D145">
    <cfRule dxfId="6" operator="equal" type="cellIs" priority="137">
      <formula>$Dashboard.$B$6</formula>
    </cfRule>
  </conditionalFormatting>
  <conditionalFormatting sqref="D143:D145">
    <cfRule dxfId="2" operator="equal" type="cellIs" priority="138">
      <formula>$Dashboard.$B$5</formula>
    </cfRule>
  </conditionalFormatting>
  <conditionalFormatting sqref="D143:D145">
    <cfRule dxfId="4" operator="equal" type="cellIs" priority="139">
      <formula>$Dashboard.$B$4</formula>
    </cfRule>
  </conditionalFormatting>
  <conditionalFormatting sqref="D143:D145">
    <cfRule dxfId="3" operator="equal" type="cellIs" priority="140">
      <formula>$Dashboard.$B$3</formula>
    </cfRule>
  </conditionalFormatting>
  <conditionalFormatting sqref="D143:D145">
    <cfRule dxfId="6" operator="containsText" type="containsText" priority="141" text="Initial">
      <formula>NOT(ISERROR(SEARCH("Initial",D143)))</formula>
    </cfRule>
  </conditionalFormatting>
  <conditionalFormatting sqref="D143:D145">
    <cfRule dxfId="5" operator="containsText" type="containsText" priority="142" text="Nonexistent">
      <formula>NOT(ISERROR(SEARCH("Nonexistent",D143)))</formula>
    </cfRule>
  </conditionalFormatting>
  <conditionalFormatting sqref="D143:D145">
    <cfRule dxfId="8" type="expression" priority="143">
      <formula>_XLUDF.STYLE(VLOOKUP(D143,#REF!,2,0))</formula>
    </cfRule>
  </conditionalFormatting>
  <conditionalFormatting sqref="D140:D141">
    <cfRule dxfId="3" operator="equal" type="cellIs" priority="144">
      <formula>$Dashboard.$B$10</formula>
    </cfRule>
  </conditionalFormatting>
  <conditionalFormatting sqref="D140:D141">
    <cfRule dxfId="4" operator="equal" type="cellIs" priority="145">
      <formula>$Dashboard.$B$9</formula>
    </cfRule>
  </conditionalFormatting>
  <conditionalFormatting sqref="D140:D141">
    <cfRule dxfId="5" operator="equal" type="cellIs" priority="146">
      <formula>$Dashboard.$B$8</formula>
    </cfRule>
  </conditionalFormatting>
  <conditionalFormatting sqref="D140:D141">
    <cfRule dxfId="2" operator="equal" type="cellIs" priority="147">
      <formula>$Dashboard.$B$7</formula>
    </cfRule>
  </conditionalFormatting>
  <conditionalFormatting sqref="D140:D141">
    <cfRule dxfId="6" operator="equal" type="cellIs" priority="148">
      <formula>$Dashboard.$B$6</formula>
    </cfRule>
  </conditionalFormatting>
  <conditionalFormatting sqref="D140:D141">
    <cfRule dxfId="7" operator="equal" type="cellIs" priority="149">
      <formula>$Dashboard.$B$5</formula>
    </cfRule>
  </conditionalFormatting>
  <conditionalFormatting sqref="D140:D141">
    <cfRule dxfId="0" operator="equal" type="cellIs" priority="150">
      <formula>$Dashboard.$B$4</formula>
    </cfRule>
  </conditionalFormatting>
  <conditionalFormatting sqref="D140:D141">
    <cfRule dxfId="1" operator="equal" type="cellIs" priority="151">
      <formula>$Dashboard.$B$3</formula>
    </cfRule>
  </conditionalFormatting>
  <conditionalFormatting sqref="D140:D141">
    <cfRule dxfId="6" operator="containsText" type="containsText" priority="152" text="Initial">
      <formula>NOT(ISERROR(SEARCH("Initial",D140)))</formula>
    </cfRule>
  </conditionalFormatting>
  <conditionalFormatting sqref="D140:D141">
    <cfRule dxfId="5" operator="containsText" type="containsText" priority="153" text="Nonexistent">
      <formula>NOT(ISERROR(SEARCH("Nonexistent",D140)))</formula>
    </cfRule>
  </conditionalFormatting>
  <conditionalFormatting sqref="D140:D141">
    <cfRule dxfId="8" type="expression" priority="154">
      <formula>_XLUDF.STYLE(VLOOKUP(D140,#REF!,2,0))</formula>
    </cfRule>
  </conditionalFormatting>
  <conditionalFormatting sqref="D136:D138">
    <cfRule dxfId="5" operator="equal" type="cellIs" priority="155">
      <formula>$Dashboard.$B$10</formula>
    </cfRule>
  </conditionalFormatting>
  <conditionalFormatting sqref="D136:D138">
    <cfRule dxfId="1" operator="equal" type="cellIs" priority="156">
      <formula>$Dashboard.$B$9</formula>
    </cfRule>
  </conditionalFormatting>
  <conditionalFormatting sqref="D136:D138">
    <cfRule dxfId="0" operator="equal" type="cellIs" priority="157">
      <formula>$Dashboard.$B$8</formula>
    </cfRule>
  </conditionalFormatting>
  <conditionalFormatting sqref="D136:D138">
    <cfRule dxfId="7" operator="equal" type="cellIs" priority="158">
      <formula>$Dashboard.$B$7</formula>
    </cfRule>
  </conditionalFormatting>
  <conditionalFormatting sqref="D136:D138">
    <cfRule dxfId="6" operator="equal" type="cellIs" priority="159">
      <formula>$Dashboard.$B$6</formula>
    </cfRule>
  </conditionalFormatting>
  <conditionalFormatting sqref="D136:D138">
    <cfRule dxfId="2" operator="equal" type="cellIs" priority="160">
      <formula>$Dashboard.$B$5</formula>
    </cfRule>
  </conditionalFormatting>
  <conditionalFormatting sqref="D136:D138">
    <cfRule dxfId="4" operator="equal" type="cellIs" priority="161">
      <formula>$Dashboard.$B$4</formula>
    </cfRule>
  </conditionalFormatting>
  <conditionalFormatting sqref="D136:D138">
    <cfRule dxfId="3" operator="equal" type="cellIs" priority="162">
      <formula>$Dashboard.$B$3</formula>
    </cfRule>
  </conditionalFormatting>
  <conditionalFormatting sqref="D136:D138">
    <cfRule dxfId="6" operator="containsText" type="containsText" priority="163" text="Initial">
      <formula>NOT(ISERROR(SEARCH("Initial",D136)))</formula>
    </cfRule>
  </conditionalFormatting>
  <conditionalFormatting sqref="D136:D138">
    <cfRule dxfId="5" operator="containsText" type="containsText" priority="164" text="Nonexistent">
      <formula>NOT(ISERROR(SEARCH("Nonexistent",D136)))</formula>
    </cfRule>
  </conditionalFormatting>
  <conditionalFormatting sqref="D136:D138">
    <cfRule dxfId="8" type="expression" priority="165">
      <formula>_XLUDF.STYLE(VLOOKUP(D136,#REF!,2,0))</formula>
    </cfRule>
  </conditionalFormatting>
  <conditionalFormatting sqref="D132:D133">
    <cfRule dxfId="5" operator="equal" type="cellIs" priority="166">
      <formula>$Dashboard.$B$10</formula>
    </cfRule>
  </conditionalFormatting>
  <conditionalFormatting sqref="D132:D133">
    <cfRule dxfId="1" operator="equal" type="cellIs" priority="167">
      <formula>$Dashboard.$B$9</formula>
    </cfRule>
  </conditionalFormatting>
  <conditionalFormatting sqref="D132:D133">
    <cfRule dxfId="0" operator="equal" type="cellIs" priority="168">
      <formula>$Dashboard.$B$8</formula>
    </cfRule>
  </conditionalFormatting>
  <conditionalFormatting sqref="D132:D133">
    <cfRule dxfId="7" operator="equal" type="cellIs" priority="169">
      <formula>$Dashboard.$B$7</formula>
    </cfRule>
  </conditionalFormatting>
  <conditionalFormatting sqref="D132:D133">
    <cfRule dxfId="6" operator="equal" type="cellIs" priority="170">
      <formula>$Dashboard.$B$6</formula>
    </cfRule>
  </conditionalFormatting>
  <conditionalFormatting sqref="D132:D133">
    <cfRule dxfId="2" operator="equal" type="cellIs" priority="171">
      <formula>$Dashboard.$B$5</formula>
    </cfRule>
  </conditionalFormatting>
  <conditionalFormatting sqref="D132:D133">
    <cfRule dxfId="4" operator="equal" type="cellIs" priority="172">
      <formula>$Dashboard.$B$4</formula>
    </cfRule>
  </conditionalFormatting>
  <conditionalFormatting sqref="D132:D133">
    <cfRule dxfId="3" operator="equal" type="cellIs" priority="173">
      <formula>$Dashboard.$B$3</formula>
    </cfRule>
  </conditionalFormatting>
  <conditionalFormatting sqref="D132:D133">
    <cfRule dxfId="6" operator="containsText" type="containsText" priority="174" text="Initial">
      <formula>NOT(ISERROR(SEARCH("Initial",D132)))</formula>
    </cfRule>
  </conditionalFormatting>
  <conditionalFormatting sqref="D132:D133">
    <cfRule dxfId="5" operator="containsText" type="containsText" priority="175" text="Nonexistent">
      <formula>NOT(ISERROR(SEARCH("Nonexistent",D132)))</formula>
    </cfRule>
  </conditionalFormatting>
  <conditionalFormatting sqref="D132:D133">
    <cfRule dxfId="8" type="expression" priority="176">
      <formula>_XLUDF.STYLE(VLOOKUP(D132,#REF!,2,0))</formula>
    </cfRule>
  </conditionalFormatting>
  <conditionalFormatting sqref="D129:D130">
    <cfRule dxfId="3" operator="equal" type="cellIs" priority="177">
      <formula>$Dashboard.$B$10</formula>
    </cfRule>
  </conditionalFormatting>
  <conditionalFormatting sqref="D129:D130">
    <cfRule dxfId="4" operator="equal" type="cellIs" priority="178">
      <formula>$Dashboard.$B$9</formula>
    </cfRule>
  </conditionalFormatting>
  <conditionalFormatting sqref="D129:D130">
    <cfRule dxfId="2" operator="equal" type="cellIs" priority="179">
      <formula>$Dashboard.$B$8</formula>
    </cfRule>
  </conditionalFormatting>
  <conditionalFormatting sqref="D129:D130">
    <cfRule dxfId="6" operator="equal" type="cellIs" priority="180">
      <formula>$Dashboard.$B$7</formula>
    </cfRule>
  </conditionalFormatting>
  <conditionalFormatting sqref="D129:D130">
    <cfRule dxfId="5" operator="equal" type="cellIs" priority="181">
      <formula>$Dashboard.$B$6</formula>
    </cfRule>
  </conditionalFormatting>
  <conditionalFormatting sqref="D129:D130">
    <cfRule dxfId="7" operator="equal" type="cellIs" priority="182">
      <formula>$Dashboard.$B$5</formula>
    </cfRule>
  </conditionalFormatting>
  <conditionalFormatting sqref="D129:D130">
    <cfRule dxfId="0" operator="equal" type="cellIs" priority="183">
      <formula>$Dashboard.$B$4</formula>
    </cfRule>
  </conditionalFormatting>
  <conditionalFormatting sqref="D129:D130">
    <cfRule dxfId="1" operator="equal" type="cellIs" priority="184">
      <formula>$Dashboard.$B$3</formula>
    </cfRule>
  </conditionalFormatting>
  <conditionalFormatting sqref="D129:D130">
    <cfRule dxfId="6" operator="containsText" type="containsText" priority="185" text="Initial">
      <formula>NOT(ISERROR(SEARCH("Initial",D129)))</formula>
    </cfRule>
  </conditionalFormatting>
  <conditionalFormatting sqref="D129:D130">
    <cfRule dxfId="5" operator="containsText" type="containsText" priority="186" text="Nonexistent">
      <formula>NOT(ISERROR(SEARCH("Nonexistent",D129)))</formula>
    </cfRule>
  </conditionalFormatting>
  <conditionalFormatting sqref="D129:D130">
    <cfRule dxfId="8" type="expression" priority="187">
      <formula>_XLUDF.STYLE(VLOOKUP(D129,#REF!,2,0))</formula>
    </cfRule>
  </conditionalFormatting>
  <conditionalFormatting sqref="D125:D127">
    <cfRule dxfId="5" operator="equal" type="cellIs" priority="188">
      <formula>$Dashboard.$B$10</formula>
    </cfRule>
  </conditionalFormatting>
  <conditionalFormatting sqref="D125:D127">
    <cfRule dxfId="1" operator="equal" type="cellIs" priority="189">
      <formula>$Dashboard.$B$9</formula>
    </cfRule>
  </conditionalFormatting>
  <conditionalFormatting sqref="D125:D127">
    <cfRule dxfId="0" operator="equal" type="cellIs" priority="190">
      <formula>$Dashboard.$B$8</formula>
    </cfRule>
  </conditionalFormatting>
  <conditionalFormatting sqref="D125:D127">
    <cfRule dxfId="7" operator="equal" type="cellIs" priority="191">
      <formula>$Dashboard.$B$7</formula>
    </cfRule>
  </conditionalFormatting>
  <conditionalFormatting sqref="D125:D127">
    <cfRule dxfId="6" operator="equal" type="cellIs" priority="192">
      <formula>$Dashboard.$B$6</formula>
    </cfRule>
  </conditionalFormatting>
  <conditionalFormatting sqref="D125:D127">
    <cfRule dxfId="2" operator="equal" type="cellIs" priority="193">
      <formula>$Dashboard.$B$5</formula>
    </cfRule>
  </conditionalFormatting>
  <conditionalFormatting sqref="D125:D127">
    <cfRule dxfId="4" operator="equal" type="cellIs" priority="194">
      <formula>$Dashboard.$B$4</formula>
    </cfRule>
  </conditionalFormatting>
  <conditionalFormatting sqref="D125:D127">
    <cfRule dxfId="3" operator="equal" type="cellIs" priority="195">
      <formula>$Dashboard.$B$3</formula>
    </cfRule>
  </conditionalFormatting>
  <conditionalFormatting sqref="D125:D127">
    <cfRule dxfId="6" operator="containsText" type="containsText" priority="196" text="Initial">
      <formula>NOT(ISERROR(SEARCH("Initial",D125)))</formula>
    </cfRule>
  </conditionalFormatting>
  <conditionalFormatting sqref="D125:D127">
    <cfRule dxfId="5" operator="containsText" type="containsText" priority="197" text="Nonexistent">
      <formula>NOT(ISERROR(SEARCH("Nonexistent",D125)))</formula>
    </cfRule>
  </conditionalFormatting>
  <conditionalFormatting sqref="D125:D127">
    <cfRule dxfId="8" type="expression" priority="198">
      <formula>_XLUDF.STYLE(VLOOKUP(D125,#REF!,2,0))</formula>
    </cfRule>
  </conditionalFormatting>
  <conditionalFormatting sqref="D122:D123">
    <cfRule dxfId="2" operator="equal" type="cellIs" priority="199">
      <formula>$Dashboard.$B$10</formula>
    </cfRule>
  </conditionalFormatting>
  <conditionalFormatting sqref="D122:D123">
    <cfRule dxfId="7" operator="equal" type="cellIs" priority="200">
      <formula>$Dashboard.$B$9</formula>
    </cfRule>
  </conditionalFormatting>
  <conditionalFormatting sqref="D122:D123">
    <cfRule dxfId="4" operator="equal" type="cellIs" priority="201">
      <formula>$Dashboard.$B$8</formula>
    </cfRule>
  </conditionalFormatting>
  <conditionalFormatting sqref="D122:D123">
    <cfRule dxfId="5" operator="equal" type="cellIs" priority="202">
      <formula>$Dashboard.$B$7</formula>
    </cfRule>
  </conditionalFormatting>
  <conditionalFormatting sqref="D122:D123">
    <cfRule dxfId="1" operator="equal" type="cellIs" priority="203">
      <formula>$Dashboard.$B$6</formula>
    </cfRule>
  </conditionalFormatting>
  <conditionalFormatting sqref="D122:D123">
    <cfRule dxfId="0" operator="equal" type="cellIs" priority="204">
      <formula>$Dashboard.$B$5</formula>
    </cfRule>
  </conditionalFormatting>
  <conditionalFormatting sqref="D122:D123">
    <cfRule dxfId="3" operator="equal" type="cellIs" priority="205">
      <formula>$Dashboard.$B$4</formula>
    </cfRule>
  </conditionalFormatting>
  <conditionalFormatting sqref="D122:D123">
    <cfRule dxfId="6" operator="equal" type="cellIs" priority="206">
      <formula>$Dashboard.$B$3</formula>
    </cfRule>
  </conditionalFormatting>
  <conditionalFormatting sqref="D122:D123">
    <cfRule dxfId="6" operator="containsText" type="containsText" priority="207" text="Initial">
      <formula>NOT(ISERROR(SEARCH("Initial",D122)))</formula>
    </cfRule>
  </conditionalFormatting>
  <conditionalFormatting sqref="D122:D123">
    <cfRule dxfId="5" operator="containsText" type="containsText" priority="208" text="Nonexistent">
      <formula>NOT(ISERROR(SEARCH("Nonexistent",D122)))</formula>
    </cfRule>
  </conditionalFormatting>
  <conditionalFormatting sqref="D122:D123">
    <cfRule dxfId="8" type="expression" priority="209">
      <formula>_XLUDF.STYLE(VLOOKUP(D122,#REF!,2,0))</formula>
    </cfRule>
  </conditionalFormatting>
  <conditionalFormatting sqref="D114:D119">
    <cfRule dxfId="5" operator="equal" type="cellIs" priority="210">
      <formula>$Dashboard.$B$10</formula>
    </cfRule>
  </conditionalFormatting>
  <conditionalFormatting sqref="D114:D119">
    <cfRule dxfId="1" operator="equal" type="cellIs" priority="211">
      <formula>$Dashboard.$B$9</formula>
    </cfRule>
  </conditionalFormatting>
  <conditionalFormatting sqref="D114:D119">
    <cfRule dxfId="0" operator="equal" type="cellIs" priority="212">
      <formula>$Dashboard.$B$8</formula>
    </cfRule>
  </conditionalFormatting>
  <conditionalFormatting sqref="D114:D119">
    <cfRule dxfId="7" operator="equal" type="cellIs" priority="213">
      <formula>$Dashboard.$B$7</formula>
    </cfRule>
  </conditionalFormatting>
  <conditionalFormatting sqref="D114:D119">
    <cfRule dxfId="6" operator="equal" type="cellIs" priority="214">
      <formula>$Dashboard.$B$6</formula>
    </cfRule>
  </conditionalFormatting>
  <conditionalFormatting sqref="D114:D119">
    <cfRule dxfId="2" operator="equal" type="cellIs" priority="215">
      <formula>$Dashboard.$B$5</formula>
    </cfRule>
  </conditionalFormatting>
  <conditionalFormatting sqref="D114:D119">
    <cfRule dxfId="4" operator="equal" type="cellIs" priority="216">
      <formula>$Dashboard.$B$4</formula>
    </cfRule>
  </conditionalFormatting>
  <conditionalFormatting sqref="D114:D119">
    <cfRule dxfId="3" operator="equal" type="cellIs" priority="217">
      <formula>$Dashboard.$B$3</formula>
    </cfRule>
  </conditionalFormatting>
  <conditionalFormatting sqref="D114:D119">
    <cfRule dxfId="6" operator="containsText" type="containsText" priority="218" text="Initial">
      <formula>NOT(ISERROR(SEARCH("Initial",D114)))</formula>
    </cfRule>
  </conditionalFormatting>
  <conditionalFormatting sqref="D114:D119">
    <cfRule dxfId="5" operator="containsText" type="containsText" priority="219" text="Nonexistent">
      <formula>NOT(ISERROR(SEARCH("Nonexistent",D114)))</formula>
    </cfRule>
  </conditionalFormatting>
  <conditionalFormatting sqref="D114:D119">
    <cfRule dxfId="8" type="expression" priority="220">
      <formula>_XLUDF.STYLE(VLOOKUP(D114,#REF!,2,0))</formula>
    </cfRule>
  </conditionalFormatting>
  <conditionalFormatting sqref="D108:D111">
    <cfRule dxfId="5" operator="equal" type="cellIs" priority="221">
      <formula>$Dashboard.$B$10</formula>
    </cfRule>
  </conditionalFormatting>
  <conditionalFormatting sqref="D108:D111">
    <cfRule dxfId="1" operator="equal" type="cellIs" priority="222">
      <formula>$Dashboard.$B$9</formula>
    </cfRule>
  </conditionalFormatting>
  <conditionalFormatting sqref="D108:D111">
    <cfRule dxfId="3" operator="equal" type="cellIs" priority="223">
      <formula>$Dashboard.$B$8</formula>
    </cfRule>
  </conditionalFormatting>
  <conditionalFormatting sqref="D108:D111">
    <cfRule dxfId="4" operator="equal" type="cellIs" priority="224">
      <formula>$Dashboard.$B$7</formula>
    </cfRule>
  </conditionalFormatting>
  <conditionalFormatting sqref="D108:D111">
    <cfRule dxfId="2" operator="equal" type="cellIs" priority="225">
      <formula>$Dashboard.$B$6</formula>
    </cfRule>
  </conditionalFormatting>
  <conditionalFormatting sqref="D108:D111">
    <cfRule dxfId="6" operator="equal" type="cellIs" priority="226">
      <formula>$Dashboard.$B$5</formula>
    </cfRule>
  </conditionalFormatting>
  <conditionalFormatting sqref="D108:D111">
    <cfRule dxfId="0" operator="equal" type="cellIs" priority="227">
      <formula>$Dashboard.$B$4</formula>
    </cfRule>
  </conditionalFormatting>
  <conditionalFormatting sqref="D108:D111">
    <cfRule dxfId="7" operator="equal" type="cellIs" priority="228">
      <formula>$Dashboard.$B$3</formula>
    </cfRule>
  </conditionalFormatting>
  <conditionalFormatting sqref="D108:D111">
    <cfRule dxfId="6" operator="containsText" type="containsText" priority="229" text="Initial">
      <formula>NOT(ISERROR(SEARCH("Initial",D108)))</formula>
    </cfRule>
  </conditionalFormatting>
  <conditionalFormatting sqref="D108:D111">
    <cfRule dxfId="5" operator="containsText" type="containsText" priority="230" text="Nonexistent">
      <formula>NOT(ISERROR(SEARCH("Nonexistent",D108)))</formula>
    </cfRule>
  </conditionalFormatting>
  <conditionalFormatting sqref="D108:D111">
    <cfRule dxfId="8" type="expression" priority="231">
      <formula>_XLUDF.STYLE(VLOOKUP(D108,#REF!,2,0))</formula>
    </cfRule>
  </conditionalFormatting>
  <conditionalFormatting sqref="D104:D106">
    <cfRule dxfId="3" operator="equal" type="cellIs" priority="232">
      <formula>$Dashboard.$B$10</formula>
    </cfRule>
  </conditionalFormatting>
  <conditionalFormatting sqref="D104:D106">
    <cfRule dxfId="5" operator="equal" type="cellIs" priority="233">
      <formula>$Dashboard.$B$9</formula>
    </cfRule>
  </conditionalFormatting>
  <conditionalFormatting sqref="D104:D106">
    <cfRule dxfId="1" operator="equal" type="cellIs" priority="234">
      <formula>$Dashboard.$B$8</formula>
    </cfRule>
  </conditionalFormatting>
  <conditionalFormatting sqref="D104:D106">
    <cfRule dxfId="0" operator="equal" type="cellIs" priority="235">
      <formula>$Dashboard.$B$7</formula>
    </cfRule>
  </conditionalFormatting>
  <conditionalFormatting sqref="D104:D106">
    <cfRule dxfId="7" operator="equal" type="cellIs" priority="236">
      <formula>$Dashboard.$B$6</formula>
    </cfRule>
  </conditionalFormatting>
  <conditionalFormatting sqref="D104:D106">
    <cfRule dxfId="4" operator="equal" type="cellIs" priority="237">
      <formula>$Dashboard.$B$5</formula>
    </cfRule>
  </conditionalFormatting>
  <conditionalFormatting sqref="D104:D106">
    <cfRule dxfId="6" operator="equal" type="cellIs" priority="238">
      <formula>$Dashboard.$B$4</formula>
    </cfRule>
  </conditionalFormatting>
  <conditionalFormatting sqref="D104:D106">
    <cfRule dxfId="2" operator="equal" type="cellIs" priority="239">
      <formula>$Dashboard.$B$3</formula>
    </cfRule>
  </conditionalFormatting>
  <conditionalFormatting sqref="D104:D106">
    <cfRule dxfId="6" operator="containsText" type="containsText" priority="240" text="Initial">
      <formula>NOT(ISERROR(SEARCH("Initial",D104)))</formula>
    </cfRule>
  </conditionalFormatting>
  <conditionalFormatting sqref="D104:D106">
    <cfRule dxfId="5" operator="containsText" type="containsText" priority="241" text="Nonexistent">
      <formula>NOT(ISERROR(SEARCH("Nonexistent",D104)))</formula>
    </cfRule>
  </conditionalFormatting>
  <conditionalFormatting sqref="D104:D106">
    <cfRule dxfId="8" type="expression" priority="242">
      <formula>_XLUDF.STYLE(VLOOKUP(D104,#REF!,2,0))</formula>
    </cfRule>
  </conditionalFormatting>
  <conditionalFormatting sqref="D95:D96">
    <cfRule dxfId="3" operator="equal" type="cellIs" priority="243">
      <formula>$Dashboard.$B$10</formula>
    </cfRule>
  </conditionalFormatting>
  <conditionalFormatting sqref="D95:D96">
    <cfRule dxfId="4" operator="equal" type="cellIs" priority="244">
      <formula>$Dashboard.$B$9</formula>
    </cfRule>
  </conditionalFormatting>
  <conditionalFormatting sqref="D95:D96">
    <cfRule dxfId="5" operator="equal" type="cellIs" priority="245">
      <formula>$Dashboard.$B$8</formula>
    </cfRule>
  </conditionalFormatting>
  <conditionalFormatting sqref="D95:D96">
    <cfRule dxfId="2" operator="equal" type="cellIs" priority="246">
      <formula>$Dashboard.$B$7</formula>
    </cfRule>
  </conditionalFormatting>
  <conditionalFormatting sqref="D95:D96">
    <cfRule dxfId="6" operator="equal" type="cellIs" priority="247">
      <formula>$Dashboard.$B$6</formula>
    </cfRule>
  </conditionalFormatting>
  <conditionalFormatting sqref="D95:D96">
    <cfRule dxfId="7" operator="equal" type="cellIs" priority="248">
      <formula>$Dashboard.$B$5</formula>
    </cfRule>
  </conditionalFormatting>
  <conditionalFormatting sqref="D95:D96">
    <cfRule dxfId="0" operator="equal" type="cellIs" priority="249">
      <formula>$Dashboard.$B$4</formula>
    </cfRule>
  </conditionalFormatting>
  <conditionalFormatting sqref="D95:D96">
    <cfRule dxfId="1" operator="equal" type="cellIs" priority="250">
      <formula>$Dashboard.$B$3</formula>
    </cfRule>
  </conditionalFormatting>
  <conditionalFormatting sqref="D95:D96">
    <cfRule dxfId="6" operator="containsText" type="containsText" priority="251" text="Initial">
      <formula>NOT(ISERROR(SEARCH("Initial",D95)))</formula>
    </cfRule>
  </conditionalFormatting>
  <conditionalFormatting sqref="D95:D96">
    <cfRule dxfId="5" operator="containsText" type="containsText" priority="252" text="Nonexistent">
      <formula>NOT(ISERROR(SEARCH("Nonexistent",D95)))</formula>
    </cfRule>
  </conditionalFormatting>
  <conditionalFormatting sqref="D95:D96">
    <cfRule dxfId="8" type="expression" priority="253">
      <formula>_XLUDF.STYLE(VLOOKUP(D95,#REF!,2,0))</formula>
    </cfRule>
  </conditionalFormatting>
  <conditionalFormatting sqref="D92:D93">
    <cfRule dxfId="5" operator="equal" type="cellIs" priority="254">
      <formula>$Dashboard.$B$10</formula>
    </cfRule>
  </conditionalFormatting>
  <conditionalFormatting sqref="D92:D93">
    <cfRule dxfId="1" operator="equal" type="cellIs" priority="255">
      <formula>$Dashboard.$B$9</formula>
    </cfRule>
  </conditionalFormatting>
  <conditionalFormatting sqref="D92:D93">
    <cfRule dxfId="0" operator="equal" type="cellIs" priority="256">
      <formula>$Dashboard.$B$8</formula>
    </cfRule>
  </conditionalFormatting>
  <conditionalFormatting sqref="D92:D93">
    <cfRule dxfId="7" operator="equal" type="cellIs" priority="257">
      <formula>$Dashboard.$B$7</formula>
    </cfRule>
  </conditionalFormatting>
  <conditionalFormatting sqref="D92:D93">
    <cfRule dxfId="6" operator="equal" type="cellIs" priority="258">
      <formula>$Dashboard.$B$6</formula>
    </cfRule>
  </conditionalFormatting>
  <conditionalFormatting sqref="D92:D93">
    <cfRule dxfId="2" operator="equal" type="cellIs" priority="259">
      <formula>$Dashboard.$B$5</formula>
    </cfRule>
  </conditionalFormatting>
  <conditionalFormatting sqref="D92:D93">
    <cfRule dxfId="3" operator="equal" type="cellIs" priority="260">
      <formula>$Dashboard.$B$4</formula>
    </cfRule>
  </conditionalFormatting>
  <conditionalFormatting sqref="D92:D93">
    <cfRule dxfId="4" operator="equal" type="cellIs" priority="261">
      <formula>$Dashboard.$B$3</formula>
    </cfRule>
  </conditionalFormatting>
  <conditionalFormatting sqref="D92:D93">
    <cfRule dxfId="6" operator="containsText" type="containsText" priority="262" text="Initial">
      <formula>NOT(ISERROR(SEARCH("Initial",D92)))</formula>
    </cfRule>
  </conditionalFormatting>
  <conditionalFormatting sqref="D92:D93">
    <cfRule dxfId="5" operator="containsText" type="containsText" priority="263" text="Nonexistent">
      <formula>NOT(ISERROR(SEARCH("Nonexistent",D92)))</formula>
    </cfRule>
  </conditionalFormatting>
  <conditionalFormatting sqref="D92:D93">
    <cfRule dxfId="8" type="expression" priority="264">
      <formula>_XLUDF.STYLE(VLOOKUP(D92,#REF!,2,0))</formula>
    </cfRule>
  </conditionalFormatting>
  <conditionalFormatting sqref="D89:D90">
    <cfRule dxfId="3" operator="equal" type="cellIs" priority="265">
      <formula>$Dashboard.$B$10</formula>
    </cfRule>
  </conditionalFormatting>
  <conditionalFormatting sqref="D89:D90">
    <cfRule dxfId="4" operator="equal" type="cellIs" priority="266">
      <formula>$Dashboard.$B$9</formula>
    </cfRule>
  </conditionalFormatting>
  <conditionalFormatting sqref="D89:D90">
    <cfRule dxfId="2" operator="equal" type="cellIs" priority="267">
      <formula>$Dashboard.$B$8</formula>
    </cfRule>
  </conditionalFormatting>
  <conditionalFormatting sqref="D89:D90">
    <cfRule dxfId="6" operator="equal" type="cellIs" priority="268">
      <formula>$Dashboard.$B$7</formula>
    </cfRule>
  </conditionalFormatting>
  <conditionalFormatting sqref="D89:D90">
    <cfRule dxfId="7" operator="equal" type="cellIs" priority="269">
      <formula>$Dashboard.$B$6</formula>
    </cfRule>
  </conditionalFormatting>
  <conditionalFormatting sqref="D89:D90">
    <cfRule dxfId="0" operator="equal" type="cellIs" priority="270">
      <formula>$Dashboard.$B$5</formula>
    </cfRule>
  </conditionalFormatting>
  <conditionalFormatting sqref="D89:D90">
    <cfRule dxfId="1" operator="equal" type="cellIs" priority="271">
      <formula>$Dashboard.$B$4</formula>
    </cfRule>
  </conditionalFormatting>
  <conditionalFormatting sqref="D89:D90">
    <cfRule dxfId="5" operator="equal" type="cellIs" priority="272">
      <formula>$Dashboard.$B$3</formula>
    </cfRule>
  </conditionalFormatting>
  <conditionalFormatting sqref="D89:D90">
    <cfRule dxfId="6" operator="containsText" type="containsText" priority="273" text="Initial">
      <formula>NOT(ISERROR(SEARCH("Initial",D89)))</formula>
    </cfRule>
  </conditionalFormatting>
  <conditionalFormatting sqref="D89:D90">
    <cfRule dxfId="5" operator="containsText" type="containsText" priority="274" text="Nonexistent">
      <formula>NOT(ISERROR(SEARCH("Nonexistent",D89)))</formula>
    </cfRule>
  </conditionalFormatting>
  <conditionalFormatting sqref="D89:D90">
    <cfRule dxfId="8" type="expression" priority="275">
      <formula>_XLUDF.STYLE(VLOOKUP(D89,#REF!,2,0))</formula>
    </cfRule>
  </conditionalFormatting>
  <conditionalFormatting sqref="D86:D87">
    <cfRule dxfId="5" operator="equal" type="cellIs" priority="276">
      <formula>$Dashboard.$B$10</formula>
    </cfRule>
  </conditionalFormatting>
  <conditionalFormatting sqref="D86:D87">
    <cfRule dxfId="3" operator="equal" type="cellIs" priority="277">
      <formula>$Dashboard.$B$9</formula>
    </cfRule>
  </conditionalFormatting>
  <conditionalFormatting sqref="D86:D87">
    <cfRule dxfId="4" operator="equal" type="cellIs" priority="278">
      <formula>$Dashboard.$B$8</formula>
    </cfRule>
  </conditionalFormatting>
  <conditionalFormatting sqref="D86:D87">
    <cfRule dxfId="2" operator="equal" type="cellIs" priority="279">
      <formula>$Dashboard.$B$7</formula>
    </cfRule>
  </conditionalFormatting>
  <conditionalFormatting sqref="D86:D87">
    <cfRule dxfId="6" operator="equal" type="cellIs" priority="280">
      <formula>$Dashboard.$B$6</formula>
    </cfRule>
  </conditionalFormatting>
  <conditionalFormatting sqref="D86:D87">
    <cfRule dxfId="7" operator="equal" type="cellIs" priority="281">
      <formula>$Dashboard.$B$5</formula>
    </cfRule>
  </conditionalFormatting>
  <conditionalFormatting sqref="D86:D87">
    <cfRule dxfId="0" operator="equal" type="cellIs" priority="282">
      <formula>$Dashboard.$B$4</formula>
    </cfRule>
  </conditionalFormatting>
  <conditionalFormatting sqref="D86:D87">
    <cfRule dxfId="1" operator="equal" type="cellIs" priority="283">
      <formula>$Dashboard.$B$3</formula>
    </cfRule>
  </conditionalFormatting>
  <conditionalFormatting sqref="D86:D87">
    <cfRule dxfId="6" operator="containsText" type="containsText" priority="284" text="Initial">
      <formula>NOT(ISERROR(SEARCH("Initial",D86)))</formula>
    </cfRule>
  </conditionalFormatting>
  <conditionalFormatting sqref="D86:D87">
    <cfRule dxfId="5" operator="containsText" type="containsText" priority="285" text="Nonexistent">
      <formula>NOT(ISERROR(SEARCH("Nonexistent",D86)))</formula>
    </cfRule>
  </conditionalFormatting>
  <conditionalFormatting sqref="D86:D87">
    <cfRule dxfId="8" type="expression" priority="286">
      <formula>_XLUDF.STYLE(VLOOKUP(D86,#REF!,2,0))</formula>
    </cfRule>
  </conditionalFormatting>
  <conditionalFormatting sqref="D83:D84">
    <cfRule dxfId="5" operator="equal" type="cellIs" priority="287">
      <formula>$Dashboard.$B$10</formula>
    </cfRule>
  </conditionalFormatting>
  <conditionalFormatting sqref="D83:D84">
    <cfRule dxfId="1" operator="equal" type="cellIs" priority="288">
      <formula>$Dashboard.$B$9</formula>
    </cfRule>
  </conditionalFormatting>
  <conditionalFormatting sqref="D83:D84">
    <cfRule dxfId="0" operator="equal" type="cellIs" priority="289">
      <formula>$Dashboard.$B$8</formula>
    </cfRule>
  </conditionalFormatting>
  <conditionalFormatting sqref="D83:D84">
    <cfRule dxfId="7" operator="equal" type="cellIs" priority="290">
      <formula>$Dashboard.$B$7</formula>
    </cfRule>
  </conditionalFormatting>
  <conditionalFormatting sqref="D83:D84">
    <cfRule dxfId="6" operator="equal" type="cellIs" priority="291">
      <formula>$Dashboard.$B$6</formula>
    </cfRule>
  </conditionalFormatting>
  <conditionalFormatting sqref="D83:D84">
    <cfRule dxfId="2" operator="equal" type="cellIs" priority="292">
      <formula>$Dashboard.$B$5</formula>
    </cfRule>
  </conditionalFormatting>
  <conditionalFormatting sqref="D83:D84">
    <cfRule dxfId="4" operator="equal" type="cellIs" priority="293">
      <formula>$Dashboard.$B$4</formula>
    </cfRule>
  </conditionalFormatting>
  <conditionalFormatting sqref="D83:D84">
    <cfRule dxfId="3" operator="equal" type="cellIs" priority="294">
      <formula>$Dashboard.$B$3</formula>
    </cfRule>
  </conditionalFormatting>
  <conditionalFormatting sqref="D83:D84">
    <cfRule dxfId="6" operator="containsText" type="containsText" priority="295" text="Initial">
      <formula>NOT(ISERROR(SEARCH("Initial",D83)))</formula>
    </cfRule>
  </conditionalFormatting>
  <conditionalFormatting sqref="D83:D84">
    <cfRule dxfId="5" operator="containsText" type="containsText" priority="296" text="Nonexistent">
      <formula>NOT(ISERROR(SEARCH("Nonexistent",D83)))</formula>
    </cfRule>
  </conditionalFormatting>
  <conditionalFormatting sqref="D83:D84">
    <cfRule dxfId="8" type="expression" priority="297">
      <formula>_XLUDF.STYLE(VLOOKUP(D83,#REF!,2,0))</formula>
    </cfRule>
  </conditionalFormatting>
  <conditionalFormatting sqref="D74:D80">
    <cfRule dxfId="5" operator="equal" type="cellIs" priority="298">
      <formula>$Dashboard.$B$10</formula>
    </cfRule>
  </conditionalFormatting>
  <conditionalFormatting sqref="D74:D80">
    <cfRule dxfId="1" operator="equal" type="cellIs" priority="299">
      <formula>$Dashboard.$B$9</formula>
    </cfRule>
  </conditionalFormatting>
  <conditionalFormatting sqref="D74:D80">
    <cfRule dxfId="0" operator="equal" type="cellIs" priority="300">
      <formula>$Dashboard.$B$8</formula>
    </cfRule>
  </conditionalFormatting>
  <conditionalFormatting sqref="D74:D80">
    <cfRule dxfId="7" operator="equal" type="cellIs" priority="301">
      <formula>$Dashboard.$B$7</formula>
    </cfRule>
  </conditionalFormatting>
  <conditionalFormatting sqref="D74:D80">
    <cfRule dxfId="6" operator="equal" type="cellIs" priority="302">
      <formula>$Dashboard.$B$6</formula>
    </cfRule>
  </conditionalFormatting>
  <conditionalFormatting sqref="D74:D80">
    <cfRule dxfId="2" operator="equal" type="cellIs" priority="303">
      <formula>$Dashboard.$B$5</formula>
    </cfRule>
  </conditionalFormatting>
  <conditionalFormatting sqref="D74:D80">
    <cfRule dxfId="4" operator="equal" type="cellIs" priority="304">
      <formula>$Dashboard.$B$4</formula>
    </cfRule>
  </conditionalFormatting>
  <conditionalFormatting sqref="D74:D80">
    <cfRule dxfId="3" operator="equal" type="cellIs" priority="305">
      <formula>$Dashboard.$B$3</formula>
    </cfRule>
  </conditionalFormatting>
  <conditionalFormatting sqref="D74:D80">
    <cfRule dxfId="6" operator="containsText" type="containsText" priority="306" text="Initial">
      <formula>NOT(ISERROR(SEARCH("Initial",D74)))</formula>
    </cfRule>
  </conditionalFormatting>
  <conditionalFormatting sqref="D74:D80">
    <cfRule dxfId="5" operator="containsText" type="containsText" priority="307" text="Nonexistent">
      <formula>NOT(ISERROR(SEARCH("Nonexistent",D74)))</formula>
    </cfRule>
  </conditionalFormatting>
  <conditionalFormatting sqref="D74:D80">
    <cfRule dxfId="8" type="expression" priority="308">
      <formula>_XLUDF.STYLE(VLOOKUP(D74,#REF!,2,0))</formula>
    </cfRule>
  </conditionalFormatting>
  <conditionalFormatting sqref="D62:D64">
    <cfRule dxfId="4" operator="equal" type="cellIs" priority="309">
      <formula>$Dashboard.$B$10</formula>
    </cfRule>
  </conditionalFormatting>
  <conditionalFormatting sqref="D62:D64">
    <cfRule dxfId="2" operator="equal" type="cellIs" priority="310">
      <formula>$Dashboard.$B$9</formula>
    </cfRule>
  </conditionalFormatting>
  <conditionalFormatting sqref="D62:D64">
    <cfRule dxfId="6" operator="equal" type="cellIs" priority="311">
      <formula>$Dashboard.$B$8</formula>
    </cfRule>
  </conditionalFormatting>
  <conditionalFormatting sqref="D62:D64">
    <cfRule dxfId="7" operator="equal" type="cellIs" priority="312">
      <formula>$Dashboard.$B$7</formula>
    </cfRule>
  </conditionalFormatting>
  <conditionalFormatting sqref="D62:D64">
    <cfRule dxfId="3" operator="equal" type="cellIs" priority="313">
      <formula>$Dashboard.$B$6</formula>
    </cfRule>
  </conditionalFormatting>
  <conditionalFormatting sqref="D62:D64">
    <cfRule dxfId="0" operator="equal" type="cellIs" priority="314">
      <formula>$Dashboard.$B$5</formula>
    </cfRule>
  </conditionalFormatting>
  <conditionalFormatting sqref="D62:D64">
    <cfRule dxfId="1" operator="equal" type="cellIs" priority="315">
      <formula>$Dashboard.$B$4</formula>
    </cfRule>
  </conditionalFormatting>
  <conditionalFormatting sqref="D62:D64">
    <cfRule dxfId="5" operator="equal" type="cellIs" priority="316">
      <formula>$Dashboard.$B$3</formula>
    </cfRule>
  </conditionalFormatting>
  <conditionalFormatting sqref="D62:D64">
    <cfRule dxfId="6" operator="containsText" type="containsText" priority="317" text="Initial">
      <formula>NOT(ISERROR(SEARCH("Initial",D62)))</formula>
    </cfRule>
  </conditionalFormatting>
  <conditionalFormatting sqref="D62:D64">
    <cfRule dxfId="5" operator="containsText" type="containsText" priority="318" text="Nonexistent">
      <formula>NOT(ISERROR(SEARCH("Nonexistent",D62)))</formula>
    </cfRule>
  </conditionalFormatting>
  <conditionalFormatting sqref="D62:D64">
    <cfRule dxfId="8" type="expression" priority="319">
      <formula>_XLUDF.STYLE(VLOOKUP(D62,#REF!,2,0))</formula>
    </cfRule>
  </conditionalFormatting>
  <conditionalFormatting sqref="D58:D60">
    <cfRule dxfId="5" operator="equal" type="cellIs" priority="320">
      <formula>$Dashboard.$B$10</formula>
    </cfRule>
  </conditionalFormatting>
  <conditionalFormatting sqref="D58:D60">
    <cfRule dxfId="1" operator="equal" type="cellIs" priority="321">
      <formula>$Dashboard.$B$9</formula>
    </cfRule>
  </conditionalFormatting>
  <conditionalFormatting sqref="D58:D60">
    <cfRule dxfId="0" operator="equal" type="cellIs" priority="322">
      <formula>$Dashboard.$B$8</formula>
    </cfRule>
  </conditionalFormatting>
  <conditionalFormatting sqref="D58:D60">
    <cfRule dxfId="7" operator="equal" type="cellIs" priority="323">
      <formula>$Dashboard.$B$7</formula>
    </cfRule>
  </conditionalFormatting>
  <conditionalFormatting sqref="D58:D60">
    <cfRule dxfId="6" operator="equal" type="cellIs" priority="324">
      <formula>$Dashboard.$B$6</formula>
    </cfRule>
  </conditionalFormatting>
  <conditionalFormatting sqref="D58:D60">
    <cfRule dxfId="2" operator="equal" type="cellIs" priority="325">
      <formula>$Dashboard.$B$5</formula>
    </cfRule>
  </conditionalFormatting>
  <conditionalFormatting sqref="D58:D60">
    <cfRule dxfId="4" operator="equal" type="cellIs" priority="326">
      <formula>$Dashboard.$B$4</formula>
    </cfRule>
  </conditionalFormatting>
  <conditionalFormatting sqref="D58:D60">
    <cfRule dxfId="3" operator="equal" type="cellIs" priority="327">
      <formula>$Dashboard.$B$3</formula>
    </cfRule>
  </conditionalFormatting>
  <conditionalFormatting sqref="D58:D60">
    <cfRule dxfId="6" operator="containsText" type="containsText" priority="328" text="Initial">
      <formula>NOT(ISERROR(SEARCH("Initial",D58)))</formula>
    </cfRule>
  </conditionalFormatting>
  <conditionalFormatting sqref="D58:D60">
    <cfRule dxfId="5" operator="containsText" type="containsText" priority="329" text="Nonexistent">
      <formula>NOT(ISERROR(SEARCH("Nonexistent",D58)))</formula>
    </cfRule>
  </conditionalFormatting>
  <conditionalFormatting sqref="D58:D60">
    <cfRule dxfId="8" type="expression" priority="330">
      <formula>_XLUDF.STYLE(VLOOKUP(D58,#REF!,2,0))</formula>
    </cfRule>
  </conditionalFormatting>
  <conditionalFormatting sqref="D54:D56">
    <cfRule dxfId="5" operator="equal" type="cellIs" priority="331">
      <formula>$Dashboard.$B$10</formula>
    </cfRule>
  </conditionalFormatting>
  <conditionalFormatting sqref="D54:D56">
    <cfRule dxfId="2" operator="equal" type="cellIs" priority="332">
      <formula>$Dashboard.$B$9</formula>
    </cfRule>
  </conditionalFormatting>
  <conditionalFormatting sqref="D54:D56">
    <cfRule dxfId="1" operator="equal" type="cellIs" priority="333">
      <formula>$Dashboard.$B$8</formula>
    </cfRule>
  </conditionalFormatting>
  <conditionalFormatting sqref="D54:D56">
    <cfRule dxfId="0" operator="equal" type="cellIs" priority="334">
      <formula>$Dashboard.$B$7</formula>
    </cfRule>
  </conditionalFormatting>
  <conditionalFormatting sqref="D54:D56">
    <cfRule dxfId="7" operator="equal" type="cellIs" priority="335">
      <formula>$Dashboard.$B$6</formula>
    </cfRule>
  </conditionalFormatting>
  <conditionalFormatting sqref="D54:D56">
    <cfRule dxfId="6" operator="equal" type="cellIs" priority="336">
      <formula>$Dashboard.$B$5</formula>
    </cfRule>
  </conditionalFormatting>
  <conditionalFormatting sqref="D54:D56">
    <cfRule dxfId="3" operator="equal" type="cellIs" priority="337">
      <formula>$Dashboard.$B$4</formula>
    </cfRule>
  </conditionalFormatting>
  <conditionalFormatting sqref="D54:D56">
    <cfRule dxfId="4" operator="equal" type="cellIs" priority="338">
      <formula>$Dashboard.$B$3</formula>
    </cfRule>
  </conditionalFormatting>
  <conditionalFormatting sqref="D54:D56">
    <cfRule dxfId="6" operator="containsText" type="containsText" priority="339" text="Initial">
      <formula>NOT(ISERROR(SEARCH("Initial",D54)))</formula>
    </cfRule>
  </conditionalFormatting>
  <conditionalFormatting sqref="D54:D56">
    <cfRule dxfId="5" operator="containsText" type="containsText" priority="340" text="Nonexistent">
      <formula>NOT(ISERROR(SEARCH("Nonexistent",D54)))</formula>
    </cfRule>
  </conditionalFormatting>
  <conditionalFormatting sqref="D54:D56">
    <cfRule dxfId="8" type="expression" priority="341">
      <formula>_XLUDF.STYLE(VLOOKUP(D54,#REF!,2,0))</formula>
    </cfRule>
  </conditionalFormatting>
  <conditionalFormatting sqref="D50:D52">
    <cfRule dxfId="5" operator="equal" type="cellIs" priority="342">
      <formula>$Dashboard.$B$10</formula>
    </cfRule>
  </conditionalFormatting>
  <conditionalFormatting sqref="D50:D52">
    <cfRule dxfId="1" operator="equal" type="cellIs" priority="343">
      <formula>$Dashboard.$B$9</formula>
    </cfRule>
  </conditionalFormatting>
  <conditionalFormatting sqref="D50:D52">
    <cfRule dxfId="0" operator="equal" type="cellIs" priority="344">
      <formula>$Dashboard.$B$8</formula>
    </cfRule>
  </conditionalFormatting>
  <conditionalFormatting sqref="D50:D52">
    <cfRule dxfId="7" operator="equal" type="cellIs" priority="345">
      <formula>$Dashboard.$B$7</formula>
    </cfRule>
  </conditionalFormatting>
  <conditionalFormatting sqref="D50:D52">
    <cfRule dxfId="6" operator="equal" type="cellIs" priority="346">
      <formula>$Dashboard.$B$6</formula>
    </cfRule>
  </conditionalFormatting>
  <conditionalFormatting sqref="D50:D52">
    <cfRule dxfId="2" operator="equal" type="cellIs" priority="347">
      <formula>$Dashboard.$B$5</formula>
    </cfRule>
  </conditionalFormatting>
  <conditionalFormatting sqref="D50:D52">
    <cfRule dxfId="4" operator="equal" type="cellIs" priority="348">
      <formula>$Dashboard.$B$4</formula>
    </cfRule>
  </conditionalFormatting>
  <conditionalFormatting sqref="D50:D52">
    <cfRule dxfId="3" operator="equal" type="cellIs" priority="349">
      <formula>$Dashboard.$B$3</formula>
    </cfRule>
  </conditionalFormatting>
  <conditionalFormatting sqref="D50:D52">
    <cfRule dxfId="6" operator="containsText" type="containsText" priority="350" text="Initial">
      <formula>NOT(ISERROR(SEARCH("Initial",D50)))</formula>
    </cfRule>
  </conditionalFormatting>
  <conditionalFormatting sqref="D50:D52">
    <cfRule dxfId="5" operator="containsText" type="containsText" priority="351" text="Nonexistent">
      <formula>NOT(ISERROR(SEARCH("Nonexistent",D50)))</formula>
    </cfRule>
  </conditionalFormatting>
  <conditionalFormatting sqref="D50:D52">
    <cfRule dxfId="8" type="expression" priority="352">
      <formula>_XLUDF.STYLE(VLOOKUP(D50,#REF!,2,0))</formula>
    </cfRule>
  </conditionalFormatting>
  <conditionalFormatting sqref="D46:D47">
    <cfRule dxfId="6" operator="equal" type="cellIs" priority="353">
      <formula>$Dashboard.$B$10</formula>
    </cfRule>
  </conditionalFormatting>
  <conditionalFormatting sqref="D46:D47">
    <cfRule dxfId="7" operator="equal" type="cellIs" priority="354">
      <formula>$Dashboard.$B$9</formula>
    </cfRule>
  </conditionalFormatting>
  <conditionalFormatting sqref="D46:D47">
    <cfRule dxfId="1" operator="equal" type="cellIs" priority="355">
      <formula>$Dashboard.$B$8</formula>
    </cfRule>
  </conditionalFormatting>
  <conditionalFormatting sqref="D46:D47">
    <cfRule dxfId="5" operator="equal" type="cellIs" priority="356">
      <formula>$Dashboard.$B$7</formula>
    </cfRule>
  </conditionalFormatting>
  <conditionalFormatting sqref="D46:D47">
    <cfRule dxfId="2" operator="equal" type="cellIs" priority="357">
      <formula>$Dashboard.$B$6</formula>
    </cfRule>
  </conditionalFormatting>
  <conditionalFormatting sqref="D46:D47">
    <cfRule dxfId="0" operator="equal" type="cellIs" priority="358">
      <formula>$Dashboard.$B$5</formula>
    </cfRule>
  </conditionalFormatting>
  <conditionalFormatting sqref="D46:D47">
    <cfRule dxfId="4" operator="equal" type="cellIs" priority="359">
      <formula>$Dashboard.$B$4</formula>
    </cfRule>
  </conditionalFormatting>
  <conditionalFormatting sqref="D46:D47">
    <cfRule dxfId="3" operator="equal" type="cellIs" priority="360">
      <formula>$Dashboard.$B$3</formula>
    </cfRule>
  </conditionalFormatting>
  <conditionalFormatting sqref="D46:D47">
    <cfRule dxfId="6" operator="containsText" type="containsText" priority="361" text="Initial">
      <formula>NOT(ISERROR(SEARCH("Initial",D46)))</formula>
    </cfRule>
  </conditionalFormatting>
  <conditionalFormatting sqref="D46:D47">
    <cfRule dxfId="5" operator="containsText" type="containsText" priority="362" text="Nonexistent">
      <formula>NOT(ISERROR(SEARCH("Nonexistent",D46)))</formula>
    </cfRule>
  </conditionalFormatting>
  <conditionalFormatting sqref="D46:D47">
    <cfRule dxfId="8" type="expression" priority="363">
      <formula>_XLUDF.STYLE(VLOOKUP(D46,#REF!,2,0))</formula>
    </cfRule>
  </conditionalFormatting>
  <conditionalFormatting sqref="D44:D44">
    <cfRule dxfId="0" operator="equal" type="cellIs" priority="364">
      <formula>$Dashboard.$B$10</formula>
    </cfRule>
  </conditionalFormatting>
  <conditionalFormatting sqref="D44:D44">
    <cfRule dxfId="7" operator="equal" type="cellIs" priority="365">
      <formula>$Dashboard.$B$9</formula>
    </cfRule>
  </conditionalFormatting>
  <conditionalFormatting sqref="D44:D44">
    <cfRule dxfId="6" operator="equal" type="cellIs" priority="366">
      <formula>$Dashboard.$B$8</formula>
    </cfRule>
  </conditionalFormatting>
  <conditionalFormatting sqref="D44:D44">
    <cfRule dxfId="2" operator="equal" type="cellIs" priority="367">
      <formula>$Dashboard.$B$7</formula>
    </cfRule>
  </conditionalFormatting>
  <conditionalFormatting sqref="D44:D44">
    <cfRule dxfId="4" operator="equal" type="cellIs" priority="368">
      <formula>$Dashboard.$B$6</formula>
    </cfRule>
  </conditionalFormatting>
  <conditionalFormatting sqref="D44:D44">
    <cfRule dxfId="3" operator="equal" type="cellIs" priority="369">
      <formula>$Dashboard.$B$5</formula>
    </cfRule>
  </conditionalFormatting>
  <conditionalFormatting sqref="D44:D44">
    <cfRule dxfId="5" operator="equal" type="cellIs" priority="370">
      <formula>$Dashboard.$B$4</formula>
    </cfRule>
  </conditionalFormatting>
  <conditionalFormatting sqref="D44:D44">
    <cfRule dxfId="1" operator="equal" type="cellIs" priority="371">
      <formula>$Dashboard.$B$3</formula>
    </cfRule>
  </conditionalFormatting>
  <conditionalFormatting sqref="D44:D44">
    <cfRule dxfId="6" operator="containsText" type="containsText" priority="372" text="Initial">
      <formula>NOT(ISERROR(SEARCH("Initial",D44)))</formula>
    </cfRule>
  </conditionalFormatting>
  <conditionalFormatting sqref="D44:D44">
    <cfRule dxfId="5" operator="containsText" type="containsText" priority="373" text="Nonexistent">
      <formula>NOT(ISERROR(SEARCH("Nonexistent",D44)))</formula>
    </cfRule>
  </conditionalFormatting>
  <conditionalFormatting sqref="D44:D44">
    <cfRule dxfId="8" type="expression" priority="374">
      <formula>_XLUDF.STYLE(VLOOKUP(D44,#REF!,2,0))</formula>
    </cfRule>
  </conditionalFormatting>
  <conditionalFormatting sqref="D42:D42">
    <cfRule dxfId="6" operator="equal" type="cellIs" priority="375">
      <formula>$Dashboard.$B$10</formula>
    </cfRule>
  </conditionalFormatting>
  <conditionalFormatting sqref="D42:D42">
    <cfRule dxfId="7" operator="equal" type="cellIs" priority="376">
      <formula>$Dashboard.$B$9</formula>
    </cfRule>
  </conditionalFormatting>
  <conditionalFormatting sqref="D42:D42">
    <cfRule dxfId="0" operator="equal" type="cellIs" priority="377">
      <formula>$Dashboard.$B$8</formula>
    </cfRule>
  </conditionalFormatting>
  <conditionalFormatting sqref="D42:D42">
    <cfRule dxfId="1" operator="equal" type="cellIs" priority="378">
      <formula>$Dashboard.$B$7</formula>
    </cfRule>
  </conditionalFormatting>
  <conditionalFormatting sqref="D42:D42">
    <cfRule dxfId="5" operator="equal" type="cellIs" priority="379">
      <formula>$Dashboard.$B$6</formula>
    </cfRule>
  </conditionalFormatting>
  <conditionalFormatting sqref="D42:D42">
    <cfRule dxfId="3" operator="equal" type="cellIs" priority="380">
      <formula>$Dashboard.$B$5</formula>
    </cfRule>
  </conditionalFormatting>
  <conditionalFormatting sqref="D42:D42">
    <cfRule dxfId="2" operator="equal" type="cellIs" priority="381">
      <formula>$Dashboard.$B$4</formula>
    </cfRule>
  </conditionalFormatting>
  <conditionalFormatting sqref="D42:D42">
    <cfRule dxfId="4" operator="equal" type="cellIs" priority="382">
      <formula>$Dashboard.$B$3</formula>
    </cfRule>
  </conditionalFormatting>
  <conditionalFormatting sqref="D42:D42">
    <cfRule dxfId="6" operator="containsText" type="containsText" priority="383" text="Initial">
      <formula>NOT(ISERROR(SEARCH("Initial",D42)))</formula>
    </cfRule>
  </conditionalFormatting>
  <conditionalFormatting sqref="D42:D42">
    <cfRule dxfId="5" operator="containsText" type="containsText" priority="384" text="Nonexistent">
      <formula>NOT(ISERROR(SEARCH("Nonexistent",D42)))</formula>
    </cfRule>
  </conditionalFormatting>
  <conditionalFormatting sqref="D42:D42">
    <cfRule dxfId="8" type="expression" priority="385">
      <formula>_XLUDF.STYLE(VLOOKUP(D42,#REF!,2,0))</formula>
    </cfRule>
  </conditionalFormatting>
  <conditionalFormatting sqref="D40:D40">
    <cfRule dxfId="5" operator="equal" type="cellIs" priority="386">
      <formula>$Dashboard.$B$10</formula>
    </cfRule>
  </conditionalFormatting>
  <conditionalFormatting sqref="D40:D40">
    <cfRule dxfId="3" operator="equal" type="cellIs" priority="387">
      <formula>$Dashboard.$B$9</formula>
    </cfRule>
  </conditionalFormatting>
  <conditionalFormatting sqref="D40:D40">
    <cfRule dxfId="1" operator="equal" type="cellIs" priority="388">
      <formula>$Dashboard.$B$8</formula>
    </cfRule>
  </conditionalFormatting>
  <conditionalFormatting sqref="D40:D40">
    <cfRule dxfId="0" operator="equal" type="cellIs" priority="389">
      <formula>$Dashboard.$B$7</formula>
    </cfRule>
  </conditionalFormatting>
  <conditionalFormatting sqref="D40:D40">
    <cfRule dxfId="7" operator="equal" type="cellIs" priority="390">
      <formula>$Dashboard.$B$6</formula>
    </cfRule>
  </conditionalFormatting>
  <conditionalFormatting sqref="D40:D40">
    <cfRule dxfId="6" operator="equal" type="cellIs" priority="391">
      <formula>$Dashboard.$B$5</formula>
    </cfRule>
  </conditionalFormatting>
  <conditionalFormatting sqref="D40:D40">
    <cfRule dxfId="2" operator="equal" type="cellIs" priority="392">
      <formula>$Dashboard.$B$4</formula>
    </cfRule>
  </conditionalFormatting>
  <conditionalFormatting sqref="D40:D40">
    <cfRule dxfId="4" operator="equal" type="cellIs" priority="393">
      <formula>$Dashboard.$B$3</formula>
    </cfRule>
  </conditionalFormatting>
  <conditionalFormatting sqref="D40:D40">
    <cfRule dxfId="6" operator="containsText" type="containsText" priority="394" text="Initial">
      <formula>NOT(ISERROR(SEARCH("Initial",D40)))</formula>
    </cfRule>
  </conditionalFormatting>
  <conditionalFormatting sqref="D40:D40">
    <cfRule dxfId="5" operator="containsText" type="containsText" priority="395" text="Nonexistent">
      <formula>NOT(ISERROR(SEARCH("Nonexistent",D40)))</formula>
    </cfRule>
  </conditionalFormatting>
  <conditionalFormatting sqref="D40:D40">
    <cfRule dxfId="8" type="expression" priority="396">
      <formula>_XLUDF.STYLE(VLOOKUP(D40,#REF!,2,0))</formula>
    </cfRule>
  </conditionalFormatting>
  <conditionalFormatting sqref="D38:D38">
    <cfRule dxfId="7" operator="equal" type="cellIs" priority="397">
      <formula>$Dashboard.$B$10</formula>
    </cfRule>
  </conditionalFormatting>
  <conditionalFormatting sqref="D38:D38">
    <cfRule dxfId="4" operator="equal" type="cellIs" priority="398">
      <formula>$Dashboard.$B$9</formula>
    </cfRule>
  </conditionalFormatting>
  <conditionalFormatting sqref="D38:D38">
    <cfRule dxfId="5" operator="equal" type="cellIs" priority="399">
      <formula>$Dashboard.$B$8</formula>
    </cfRule>
  </conditionalFormatting>
  <conditionalFormatting sqref="D38:D38">
    <cfRule dxfId="1" operator="equal" type="cellIs" priority="400">
      <formula>$Dashboard.$B$7</formula>
    </cfRule>
  </conditionalFormatting>
  <conditionalFormatting sqref="D38:D38">
    <cfRule dxfId="0" operator="equal" type="cellIs" priority="401">
      <formula>$Dashboard.$B$6</formula>
    </cfRule>
  </conditionalFormatting>
  <conditionalFormatting sqref="D38:D38">
    <cfRule dxfId="3" operator="equal" type="cellIs" priority="402">
      <formula>$Dashboard.$B$5</formula>
    </cfRule>
  </conditionalFormatting>
  <conditionalFormatting sqref="D38:D38">
    <cfRule dxfId="6" operator="equal" type="cellIs" priority="403">
      <formula>$Dashboard.$B$4</formula>
    </cfRule>
  </conditionalFormatting>
  <conditionalFormatting sqref="D38:D38">
    <cfRule dxfId="2" operator="equal" type="cellIs" priority="404">
      <formula>$Dashboard.$B$3</formula>
    </cfRule>
  </conditionalFormatting>
  <conditionalFormatting sqref="D38:D38">
    <cfRule dxfId="6" operator="containsText" type="containsText" priority="405" text="Initial">
      <formula>NOT(ISERROR(SEARCH("Initial",D38)))</formula>
    </cfRule>
  </conditionalFormatting>
  <conditionalFormatting sqref="D38:D38">
    <cfRule dxfId="5" operator="containsText" type="containsText" priority="406" text="Nonexistent">
      <formula>NOT(ISERROR(SEARCH("Nonexistent",D38)))</formula>
    </cfRule>
  </conditionalFormatting>
  <conditionalFormatting sqref="D38:D38">
    <cfRule dxfId="8" type="expression" priority="407">
      <formula>_XLUDF.STYLE(VLOOKUP(D38,#REF!,2,0))</formula>
    </cfRule>
  </conditionalFormatting>
  <conditionalFormatting sqref="D35:D36">
    <cfRule dxfId="5" operator="equal" type="cellIs" priority="408">
      <formula>$Dashboard.$B$10</formula>
    </cfRule>
  </conditionalFormatting>
  <conditionalFormatting sqref="D35:D36">
    <cfRule dxfId="1" operator="equal" type="cellIs" priority="409">
      <formula>$Dashboard.$B$9</formula>
    </cfRule>
  </conditionalFormatting>
  <conditionalFormatting sqref="D35:D36">
    <cfRule dxfId="0" operator="equal" type="cellIs" priority="410">
      <formula>$Dashboard.$B$8</formula>
    </cfRule>
  </conditionalFormatting>
  <conditionalFormatting sqref="D35:D36">
    <cfRule dxfId="7" operator="equal" type="cellIs" priority="411">
      <formula>$Dashboard.$B$7</formula>
    </cfRule>
  </conditionalFormatting>
  <conditionalFormatting sqref="D35:D36">
    <cfRule dxfId="6" operator="equal" type="cellIs" priority="412">
      <formula>$Dashboard.$B$6</formula>
    </cfRule>
  </conditionalFormatting>
  <conditionalFormatting sqref="D35:D36">
    <cfRule dxfId="2" operator="equal" type="cellIs" priority="413">
      <formula>$Dashboard.$B$5</formula>
    </cfRule>
  </conditionalFormatting>
  <conditionalFormatting sqref="D35:D36">
    <cfRule dxfId="4" operator="equal" type="cellIs" priority="414">
      <formula>$Dashboard.$B$4</formula>
    </cfRule>
  </conditionalFormatting>
  <conditionalFormatting sqref="D35:D36">
    <cfRule dxfId="3" operator="equal" type="cellIs" priority="415">
      <formula>$Dashboard.$B$3</formula>
    </cfRule>
  </conditionalFormatting>
  <conditionalFormatting sqref="D35:D36">
    <cfRule dxfId="6" operator="containsText" type="containsText" priority="416" text="Initial">
      <formula>NOT(ISERROR(SEARCH("Initial",D35)))</formula>
    </cfRule>
  </conditionalFormatting>
  <conditionalFormatting sqref="D35:D36">
    <cfRule dxfId="5" operator="containsText" type="containsText" priority="417" text="Nonexistent">
      <formula>NOT(ISERROR(SEARCH("Nonexistent",D35)))</formula>
    </cfRule>
  </conditionalFormatting>
  <conditionalFormatting sqref="D35:D36">
    <cfRule dxfId="8" type="expression" priority="418">
      <formula>_XLUDF.STYLE(VLOOKUP(D35,#REF!,2,0))</formula>
    </cfRule>
  </conditionalFormatting>
  <conditionalFormatting sqref="D32:D33">
    <cfRule dxfId="1" operator="equal" type="cellIs" priority="419">
      <formula>$Dashboard.$B$10</formula>
    </cfRule>
  </conditionalFormatting>
  <conditionalFormatting sqref="D32:D33">
    <cfRule dxfId="3" operator="equal" type="cellIs" priority="420">
      <formula>$Dashboard.$B$9</formula>
    </cfRule>
  </conditionalFormatting>
  <conditionalFormatting sqref="D32:D33">
    <cfRule dxfId="4" operator="equal" type="cellIs" priority="421">
      <formula>$Dashboard.$B$8</formula>
    </cfRule>
  </conditionalFormatting>
  <conditionalFormatting sqref="D32:D33">
    <cfRule dxfId="2" operator="equal" type="cellIs" priority="422">
      <formula>$Dashboard.$B$7</formula>
    </cfRule>
  </conditionalFormatting>
  <conditionalFormatting sqref="D32:D33">
    <cfRule dxfId="6" operator="equal" type="cellIs" priority="423">
      <formula>$Dashboard.$B$6</formula>
    </cfRule>
  </conditionalFormatting>
  <conditionalFormatting sqref="D32:D33">
    <cfRule dxfId="7" operator="equal" type="cellIs" priority="424">
      <formula>$Dashboard.$B$5</formula>
    </cfRule>
  </conditionalFormatting>
  <conditionalFormatting sqref="D32:D33">
    <cfRule dxfId="0" operator="equal" type="cellIs" priority="425">
      <formula>$Dashboard.$B$4</formula>
    </cfRule>
  </conditionalFormatting>
  <conditionalFormatting sqref="D32:D33">
    <cfRule dxfId="5" operator="equal" type="cellIs" priority="426">
      <formula>$Dashboard.$B$3</formula>
    </cfRule>
  </conditionalFormatting>
  <conditionalFormatting sqref="D32:D33">
    <cfRule dxfId="6" operator="containsText" type="containsText" priority="427" text="Initial">
      <formula>NOT(ISERROR(SEARCH("Initial",D32)))</formula>
    </cfRule>
  </conditionalFormatting>
  <conditionalFormatting sqref="D32:D33">
    <cfRule dxfId="5" operator="containsText" type="containsText" priority="428" text="Nonexistent">
      <formula>NOT(ISERROR(SEARCH("Nonexistent",D32)))</formula>
    </cfRule>
  </conditionalFormatting>
  <conditionalFormatting sqref="D32:D33">
    <cfRule dxfId="8" type="expression" priority="429">
      <formula>_XLUDF.STYLE(VLOOKUP(D32,#REF!,2,0))</formula>
    </cfRule>
  </conditionalFormatting>
  <conditionalFormatting sqref="D30:D30">
    <cfRule dxfId="5" operator="equal" type="cellIs" priority="430">
      <formula>$Dashboard.$B$10</formula>
    </cfRule>
  </conditionalFormatting>
  <conditionalFormatting sqref="D30:D30">
    <cfRule dxfId="1" operator="equal" type="cellIs" priority="431">
      <formula>$Dashboard.$B$9</formula>
    </cfRule>
  </conditionalFormatting>
  <conditionalFormatting sqref="D30:D30">
    <cfRule dxfId="0" operator="equal" type="cellIs" priority="432">
      <formula>$Dashboard.$B$8</formula>
    </cfRule>
  </conditionalFormatting>
  <conditionalFormatting sqref="D30:D30">
    <cfRule dxfId="7" operator="equal" type="cellIs" priority="433">
      <formula>$Dashboard.$B$7</formula>
    </cfRule>
  </conditionalFormatting>
  <conditionalFormatting sqref="D30:D30">
    <cfRule dxfId="6" operator="equal" type="cellIs" priority="434">
      <formula>$Dashboard.$B$6</formula>
    </cfRule>
  </conditionalFormatting>
  <conditionalFormatting sqref="D30:D30">
    <cfRule dxfId="2" operator="equal" type="cellIs" priority="435">
      <formula>$Dashboard.$B$5</formula>
    </cfRule>
  </conditionalFormatting>
  <conditionalFormatting sqref="D30:D30">
    <cfRule dxfId="4" operator="equal" type="cellIs" priority="436">
      <formula>$Dashboard.$B$4</formula>
    </cfRule>
  </conditionalFormatting>
  <conditionalFormatting sqref="D30:D30">
    <cfRule dxfId="3" operator="equal" type="cellIs" priority="437">
      <formula>$Dashboard.$B$3</formula>
    </cfRule>
  </conditionalFormatting>
  <conditionalFormatting sqref="D30:D30">
    <cfRule dxfId="6" operator="containsText" type="containsText" priority="438" text="Initial">
      <formula>NOT(ISERROR(SEARCH("Initial",D30)))</formula>
    </cfRule>
  </conditionalFormatting>
  <conditionalFormatting sqref="D30:D30">
    <cfRule dxfId="5" operator="containsText" type="containsText" priority="439" text="Nonexistent">
      <formula>NOT(ISERROR(SEARCH("Nonexistent",D30)))</formula>
    </cfRule>
  </conditionalFormatting>
  <conditionalFormatting sqref="D30:D30">
    <cfRule dxfId="8" type="expression" priority="440">
      <formula>_XLUDF.STYLE(VLOOKUP(D30,#REF!,2,0))</formula>
    </cfRule>
  </conditionalFormatting>
  <conditionalFormatting sqref="D28:D28">
    <cfRule dxfId="5" operator="equal" type="cellIs" priority="441">
      <formula>$Dashboard.$B$10</formula>
    </cfRule>
  </conditionalFormatting>
  <conditionalFormatting sqref="D28:D28">
    <cfRule dxfId="1" operator="equal" type="cellIs" priority="442">
      <formula>$Dashboard.$B$9</formula>
    </cfRule>
  </conditionalFormatting>
  <conditionalFormatting sqref="D28:D28">
    <cfRule dxfId="0" operator="equal" type="cellIs" priority="443">
      <formula>$Dashboard.$B$8</formula>
    </cfRule>
  </conditionalFormatting>
  <conditionalFormatting sqref="D28:D28">
    <cfRule dxfId="7" operator="equal" type="cellIs" priority="444">
      <formula>$Dashboard.$B$7</formula>
    </cfRule>
  </conditionalFormatting>
  <conditionalFormatting sqref="D28:D28">
    <cfRule dxfId="6" operator="equal" type="cellIs" priority="445">
      <formula>$Dashboard.$B$6</formula>
    </cfRule>
  </conditionalFormatting>
  <conditionalFormatting sqref="D28:D28">
    <cfRule dxfId="3" operator="equal" type="cellIs" priority="446">
      <formula>$Dashboard.$B$5</formula>
    </cfRule>
  </conditionalFormatting>
  <conditionalFormatting sqref="D28:D28">
    <cfRule dxfId="2" operator="equal" type="cellIs" priority="447">
      <formula>$Dashboard.$B$4</formula>
    </cfRule>
  </conditionalFormatting>
  <conditionalFormatting sqref="D28:D28">
    <cfRule dxfId="4" operator="equal" type="cellIs" priority="448">
      <formula>$Dashboard.$B$3</formula>
    </cfRule>
  </conditionalFormatting>
  <conditionalFormatting sqref="D28:D28">
    <cfRule dxfId="6" operator="containsText" type="containsText" priority="449" text="Initial">
      <formula>NOT(ISERROR(SEARCH("Initial",D28)))</formula>
    </cfRule>
  </conditionalFormatting>
  <conditionalFormatting sqref="D28:D28">
    <cfRule dxfId="5" operator="containsText" type="containsText" priority="450" text="Nonexistent">
      <formula>NOT(ISERROR(SEARCH("Nonexistent",D28)))</formula>
    </cfRule>
  </conditionalFormatting>
  <conditionalFormatting sqref="D28:D28">
    <cfRule dxfId="8" type="expression" priority="451">
      <formula>_XLUDF.STYLE(VLOOKUP(D28,#REF!,2,0))</formula>
    </cfRule>
  </conditionalFormatting>
  <conditionalFormatting sqref="D5:D7 D66:D67 D70:D72 D99:D102 D155:D156 D199:D202">
    <cfRule dxfId="5" operator="equal" type="cellIs" priority="452">
      <formula>$Dashboard.$B$10</formula>
    </cfRule>
  </conditionalFormatting>
  <conditionalFormatting sqref="D5:D7 D66:D67 D70:D72 D99:D102 D155:D156 D199:D202">
    <cfRule dxfId="4" operator="equal" type="cellIs" priority="453">
      <formula>$Dashboard.$B$9</formula>
    </cfRule>
  </conditionalFormatting>
  <conditionalFormatting sqref="D5:D7 D66:D67 D70:D72 D99:D102 D155:D156 D199:D202">
    <cfRule dxfId="2" operator="equal" type="cellIs" priority="454">
      <formula>$Dashboard.$B$8</formula>
    </cfRule>
  </conditionalFormatting>
  <conditionalFormatting sqref="D5:D7 D66:D67 D70:D72 D99:D102 D155:D156 D199:D202">
    <cfRule dxfId="6" operator="equal" type="cellIs" priority="455">
      <formula>$Dashboard.$B$7</formula>
    </cfRule>
  </conditionalFormatting>
  <conditionalFormatting sqref="D5:D7 D66:D67 D70:D72 D99:D102 D155:D156 D199:D202">
    <cfRule dxfId="7" operator="equal" type="cellIs" priority="456">
      <formula>$Dashboard.$B$6</formula>
    </cfRule>
  </conditionalFormatting>
  <conditionalFormatting sqref="D5:D7 D66:D67 D70:D72 D99:D102 D155:D156 D199:D202">
    <cfRule dxfId="0" operator="equal" type="cellIs" priority="457">
      <formula>$Dashboard.$B$5</formula>
    </cfRule>
  </conditionalFormatting>
  <conditionalFormatting sqref="D5:D7 D66:D67 D70:D72 D99:D102 D155:D156 D199:D202">
    <cfRule dxfId="3" operator="equal" type="cellIs" priority="458">
      <formula>$Dashboard.$B$4</formula>
    </cfRule>
  </conditionalFormatting>
  <conditionalFormatting sqref="D5:D7 D66:D67 D70:D72 D99:D102 D155:D156 D199:D202">
    <cfRule dxfId="1" operator="equal" type="cellIs" priority="459">
      <formula>$Dashboard.$B$3</formula>
    </cfRule>
  </conditionalFormatting>
  <conditionalFormatting sqref="D5:D7 D66:D67 D70:D72 D99:D102 D155:D156 D199:D202">
    <cfRule dxfId="6" operator="containsText" type="containsText" priority="460" text="Initial">
      <formula>NOT(ISERROR(SEARCH("Initial",D5)))</formula>
    </cfRule>
  </conditionalFormatting>
  <conditionalFormatting sqref="D5:D7 D66:D67 D70:D72 D99:D102 D155:D156 D199:D202">
    <cfRule dxfId="5" operator="containsText" type="containsText" priority="461" text="Nonexistent">
      <formula>NOT(ISERROR(SEARCH("Nonexistent",D5)))</formula>
    </cfRule>
  </conditionalFormatting>
  <conditionalFormatting sqref="D5:D7 D66:D67 D70:D72 D99:D102 D155:D156 D199:D202">
    <cfRule dxfId="8" type="expression" priority="462">
      <formula>_XLUDF.STYLE(VLOOKUP(D5,#REF!,2,0))</formula>
    </cfRule>
  </conditionalFormatting>
  <conditionalFormatting sqref="D26:D26">
    <cfRule dxfId="5" operator="equal" type="cellIs" priority="463">
      <formula>$Dashboard.$B$10</formula>
    </cfRule>
  </conditionalFormatting>
  <conditionalFormatting sqref="D26:D26">
    <cfRule dxfId="2" operator="equal" type="cellIs" priority="464">
      <formula>$Dashboard.$B$9</formula>
    </cfRule>
  </conditionalFormatting>
  <conditionalFormatting sqref="D26:D26">
    <cfRule dxfId="1" operator="equal" type="cellIs" priority="465">
      <formula>$Dashboard.$B$8</formula>
    </cfRule>
  </conditionalFormatting>
  <conditionalFormatting sqref="D26:D26">
    <cfRule dxfId="0" operator="equal" type="cellIs" priority="466">
      <formula>$Dashboard.$B$7</formula>
    </cfRule>
  </conditionalFormatting>
  <conditionalFormatting sqref="D26:D26">
    <cfRule dxfId="7" operator="equal" type="cellIs" priority="467">
      <formula>$Dashboard.$B$6</formula>
    </cfRule>
  </conditionalFormatting>
  <conditionalFormatting sqref="D26:D26">
    <cfRule dxfId="6" operator="equal" type="cellIs" priority="468">
      <formula>$Dashboard.$B$5</formula>
    </cfRule>
  </conditionalFormatting>
  <conditionalFormatting sqref="D26:D26">
    <cfRule dxfId="3" operator="equal" type="cellIs" priority="469">
      <formula>$Dashboard.$B$4</formula>
    </cfRule>
  </conditionalFormatting>
  <conditionalFormatting sqref="D26:D26">
    <cfRule dxfId="4" operator="equal" type="cellIs" priority="470">
      <formula>$Dashboard.$B$3</formula>
    </cfRule>
  </conditionalFormatting>
  <conditionalFormatting sqref="D26:D26">
    <cfRule dxfId="6" operator="containsText" type="containsText" priority="471" text="Initial">
      <formula>NOT(ISERROR(SEARCH("Initial",D26)))</formula>
    </cfRule>
  </conditionalFormatting>
  <conditionalFormatting sqref="D26:D26">
    <cfRule dxfId="5" operator="containsText" type="containsText" priority="472" text="Nonexistent">
      <formula>NOT(ISERROR(SEARCH("Nonexistent",D26)))</formula>
    </cfRule>
  </conditionalFormatting>
  <conditionalFormatting sqref="D26:D26">
    <cfRule dxfId="8" type="expression" priority="473">
      <formula>_XLUDF.STYLE(VLOOKUP(D26,#REF!,2,0))</formula>
    </cfRule>
  </conditionalFormatting>
  <conditionalFormatting sqref="D22:D24">
    <cfRule dxfId="1" operator="equal" type="cellIs" priority="474">
      <formula>$Dashboard.$B$10</formula>
    </cfRule>
  </conditionalFormatting>
  <conditionalFormatting sqref="D22:D24">
    <cfRule dxfId="0" operator="equal" type="cellIs" priority="475">
      <formula>$Dashboard.$B$9</formula>
    </cfRule>
  </conditionalFormatting>
  <conditionalFormatting sqref="D22:D24">
    <cfRule dxfId="7" operator="equal" type="cellIs" priority="476">
      <formula>$Dashboard.$B$8</formula>
    </cfRule>
  </conditionalFormatting>
  <conditionalFormatting sqref="D22:D24">
    <cfRule dxfId="5" operator="equal" type="cellIs" priority="477">
      <formula>$Dashboard.$B$7</formula>
    </cfRule>
  </conditionalFormatting>
  <conditionalFormatting sqref="D22:D24">
    <cfRule dxfId="6" operator="equal" type="cellIs" priority="478">
      <formula>$Dashboard.$B$6</formula>
    </cfRule>
  </conditionalFormatting>
  <conditionalFormatting sqref="D22:D24">
    <cfRule dxfId="2" operator="equal" type="cellIs" priority="479">
      <formula>$Dashboard.$B$5</formula>
    </cfRule>
  </conditionalFormatting>
  <conditionalFormatting sqref="D22:D24">
    <cfRule dxfId="4" operator="equal" type="cellIs" priority="480">
      <formula>$Dashboard.$B$4</formula>
    </cfRule>
  </conditionalFormatting>
  <conditionalFormatting sqref="D22:D24">
    <cfRule dxfId="3" operator="equal" type="cellIs" priority="481">
      <formula>$Dashboard.$B$3</formula>
    </cfRule>
  </conditionalFormatting>
  <conditionalFormatting sqref="D22:D24">
    <cfRule dxfId="6" operator="containsText" type="containsText" priority="482" text="Initial">
      <formula>NOT(ISERROR(SEARCH("Initial",D22)))</formula>
    </cfRule>
  </conditionalFormatting>
  <conditionalFormatting sqref="D22:D24">
    <cfRule dxfId="5" operator="containsText" type="containsText" priority="483" text="Nonexistent">
      <formula>NOT(ISERROR(SEARCH("Nonexistent",D22)))</formula>
    </cfRule>
  </conditionalFormatting>
  <conditionalFormatting sqref="D22:D24">
    <cfRule dxfId="8" type="expression" priority="484">
      <formula>_XLUDF.STYLE(VLOOKUP(D22,#REF!,2,0))</formula>
    </cfRule>
  </conditionalFormatting>
  <conditionalFormatting sqref="D19:D20">
    <cfRule dxfId="3" operator="equal" type="cellIs" priority="485">
      <formula>$Dashboard.$B$10</formula>
    </cfRule>
  </conditionalFormatting>
  <conditionalFormatting sqref="D19:D20">
    <cfRule dxfId="1" operator="equal" type="cellIs" priority="486">
      <formula>$Dashboard.$B$9</formula>
    </cfRule>
  </conditionalFormatting>
  <conditionalFormatting sqref="D19:D20">
    <cfRule dxfId="0" operator="equal" type="cellIs" priority="487">
      <formula>$Dashboard.$B$8</formula>
    </cfRule>
  </conditionalFormatting>
  <conditionalFormatting sqref="D19:D20">
    <cfRule dxfId="7" operator="equal" type="cellIs" priority="488">
      <formula>$Dashboard.$B$7</formula>
    </cfRule>
  </conditionalFormatting>
  <conditionalFormatting sqref="D19:D20">
    <cfRule dxfId="6" operator="equal" type="cellIs" priority="489">
      <formula>$Dashboard.$B$6</formula>
    </cfRule>
  </conditionalFormatting>
  <conditionalFormatting sqref="D19:D20">
    <cfRule dxfId="2" operator="equal" type="cellIs" priority="490">
      <formula>$Dashboard.$B$5</formula>
    </cfRule>
  </conditionalFormatting>
  <conditionalFormatting sqref="D19:D20">
    <cfRule dxfId="5" operator="equal" type="cellIs" priority="491">
      <formula>$Dashboard.$B$4</formula>
    </cfRule>
  </conditionalFormatting>
  <conditionalFormatting sqref="D19:D20">
    <cfRule dxfId="4" operator="equal" type="cellIs" priority="492">
      <formula>$Dashboard.$B$3</formula>
    </cfRule>
  </conditionalFormatting>
  <conditionalFormatting sqref="D19:D20">
    <cfRule dxfId="6" operator="containsText" type="containsText" priority="493" text="Initial">
      <formula>NOT(ISERROR(SEARCH("Initial",D19)))</formula>
    </cfRule>
  </conditionalFormatting>
  <conditionalFormatting sqref="D19:D20">
    <cfRule dxfId="5" operator="containsText" type="containsText" priority="494" text="Nonexistent">
      <formula>NOT(ISERROR(SEARCH("Nonexistent",D19)))</formula>
    </cfRule>
  </conditionalFormatting>
  <conditionalFormatting sqref="D19:D20">
    <cfRule dxfId="8" type="expression" priority="495">
      <formula>_XLUDF.STYLE(VLOOKUP(D19,#REF!,2,0))</formula>
    </cfRule>
  </conditionalFormatting>
  <conditionalFormatting sqref="D16:D17">
    <cfRule dxfId="1" operator="equal" type="cellIs" priority="496">
      <formula>$Dashboard.$B$10</formula>
    </cfRule>
  </conditionalFormatting>
  <conditionalFormatting sqref="D16:D17">
    <cfRule dxfId="5" operator="equal" type="cellIs" priority="497">
      <formula>$Dashboard.$B$9</formula>
    </cfRule>
  </conditionalFormatting>
  <conditionalFormatting sqref="D16:D17">
    <cfRule dxfId="0" operator="equal" type="cellIs" priority="498">
      <formula>$Dashboard.$B$8</formula>
    </cfRule>
  </conditionalFormatting>
  <conditionalFormatting sqref="D16:D17">
    <cfRule dxfId="7" operator="equal" type="cellIs" priority="499">
      <formula>$Dashboard.$B$7</formula>
    </cfRule>
  </conditionalFormatting>
  <conditionalFormatting sqref="D16:D17">
    <cfRule dxfId="6" operator="equal" type="cellIs" priority="500">
      <formula>$Dashboard.$B$6</formula>
    </cfRule>
  </conditionalFormatting>
  <conditionalFormatting sqref="D16:D17">
    <cfRule dxfId="2" operator="equal" type="cellIs" priority="501">
      <formula>$Dashboard.$B$5</formula>
    </cfRule>
  </conditionalFormatting>
  <conditionalFormatting sqref="D16:D17">
    <cfRule dxfId="4" operator="equal" type="cellIs" priority="502">
      <formula>$Dashboard.$B$4</formula>
    </cfRule>
  </conditionalFormatting>
  <conditionalFormatting sqref="D16:D17">
    <cfRule dxfId="3" operator="equal" type="cellIs" priority="503">
      <formula>$Dashboard.$B$3</formula>
    </cfRule>
  </conditionalFormatting>
  <conditionalFormatting sqref="D16:D17">
    <cfRule dxfId="6" operator="containsText" type="containsText" priority="504" text="Initial">
      <formula>NOT(ISERROR(SEARCH("Initial",D16)))</formula>
    </cfRule>
  </conditionalFormatting>
  <conditionalFormatting sqref="D16:D17">
    <cfRule dxfId="5" operator="containsText" type="containsText" priority="505" text="Nonexistent">
      <formula>NOT(ISERROR(SEARCH("Nonexistent",D16)))</formula>
    </cfRule>
  </conditionalFormatting>
  <conditionalFormatting sqref="D16:D17">
    <cfRule dxfId="8" type="expression" priority="506">
      <formula>_XLUDF.STYLE(VLOOKUP(D16,#REF!,2,0))</formula>
    </cfRule>
  </conditionalFormatting>
  <conditionalFormatting sqref="D13:D14">
    <cfRule dxfId="1" operator="equal" type="cellIs" priority="507">
      <formula>$Dashboard.$B$10</formula>
    </cfRule>
  </conditionalFormatting>
  <conditionalFormatting sqref="D13:D14">
    <cfRule dxfId="5" operator="equal" type="cellIs" priority="508">
      <formula>$Dashboard.$B$9</formula>
    </cfRule>
  </conditionalFormatting>
  <conditionalFormatting sqref="D13:D14">
    <cfRule dxfId="0" operator="equal" type="cellIs" priority="509">
      <formula>$Dashboard.$B$8</formula>
    </cfRule>
  </conditionalFormatting>
  <conditionalFormatting sqref="D13:D14">
    <cfRule dxfId="7" operator="equal" type="cellIs" priority="510">
      <formula>$Dashboard.$B$7</formula>
    </cfRule>
  </conditionalFormatting>
  <conditionalFormatting sqref="D13:D14">
    <cfRule dxfId="6" operator="equal" type="cellIs" priority="511">
      <formula>$Dashboard.$B$6</formula>
    </cfRule>
  </conditionalFormatting>
  <conditionalFormatting sqref="D13:D14">
    <cfRule dxfId="2" operator="equal" type="cellIs" priority="512">
      <formula>$Dashboard.$B$5</formula>
    </cfRule>
  </conditionalFormatting>
  <conditionalFormatting sqref="D13:D14">
    <cfRule dxfId="4" operator="equal" type="cellIs" priority="513">
      <formula>$Dashboard.$B$4</formula>
    </cfRule>
  </conditionalFormatting>
  <conditionalFormatting sqref="D13:D14">
    <cfRule dxfId="3" operator="equal" type="cellIs" priority="514">
      <formula>$Dashboard.$B$3</formula>
    </cfRule>
  </conditionalFormatting>
  <conditionalFormatting sqref="D13:D14">
    <cfRule dxfId="6" operator="containsText" type="containsText" priority="515" text="Initial">
      <formula>NOT(ISERROR(SEARCH("Initial",D13)))</formula>
    </cfRule>
  </conditionalFormatting>
  <conditionalFormatting sqref="D13:D14">
    <cfRule dxfId="5" operator="containsText" type="containsText" priority="516" text="Nonexistent">
      <formula>NOT(ISERROR(SEARCH("Nonexistent",D13)))</formula>
    </cfRule>
  </conditionalFormatting>
  <conditionalFormatting sqref="D13:D14">
    <cfRule dxfId="8" type="expression" priority="517">
      <formula>_XLUDF.STYLE(VLOOKUP(D13,#REF!,2,0))</formula>
    </cfRule>
  </conditionalFormatting>
  <conditionalFormatting sqref="D9:D11">
    <cfRule dxfId="3" operator="equal" type="cellIs" priority="518">
      <formula>$Dashboard.$B$10</formula>
    </cfRule>
  </conditionalFormatting>
  <conditionalFormatting sqref="D9:D11">
    <cfRule dxfId="5" operator="equal" type="cellIs" priority="519">
      <formula>$Dashboard.$B$9</formula>
    </cfRule>
  </conditionalFormatting>
  <conditionalFormatting sqref="D9:D11">
    <cfRule dxfId="1" operator="equal" type="cellIs" priority="520">
      <formula>$Dashboard.$B$8</formula>
    </cfRule>
  </conditionalFormatting>
  <conditionalFormatting sqref="D9:D11">
    <cfRule dxfId="0" operator="equal" type="cellIs" priority="521">
      <formula>$Dashboard.$B$7</formula>
    </cfRule>
  </conditionalFormatting>
  <conditionalFormatting sqref="D9:D11">
    <cfRule dxfId="7" operator="equal" type="cellIs" priority="522">
      <formula>$Dashboard.$B$6</formula>
    </cfRule>
  </conditionalFormatting>
  <conditionalFormatting sqref="D9:D11">
    <cfRule dxfId="6" operator="equal" type="cellIs" priority="523">
      <formula>$Dashboard.$B$5</formula>
    </cfRule>
  </conditionalFormatting>
  <conditionalFormatting sqref="D9:D11">
    <cfRule dxfId="2" operator="equal" type="cellIs" priority="524">
      <formula>$Dashboard.$B$4</formula>
    </cfRule>
  </conditionalFormatting>
  <conditionalFormatting sqref="D9:D11">
    <cfRule dxfId="4" operator="equal" type="cellIs" priority="525">
      <formula>$Dashboard.$B$3</formula>
    </cfRule>
  </conditionalFormatting>
  <conditionalFormatting sqref="D9:D11">
    <cfRule dxfId="6" operator="containsText" type="containsText" priority="526" text="Initial">
      <formula>NOT(ISERROR(SEARCH("Initial",D9)))</formula>
    </cfRule>
  </conditionalFormatting>
  <conditionalFormatting sqref="D9:D11">
    <cfRule dxfId="5" operator="containsText" type="containsText" priority="527" text="Nonexistent">
      <formula>NOT(ISERROR(SEARCH("Nonexistent",D9)))</formula>
    </cfRule>
  </conditionalFormatting>
  <conditionalFormatting sqref="D9:D11">
    <cfRule dxfId="8" type="expression" priority="528">
      <formula>_XLUDF.STYLE(VLOOKUP(D9,#REF!,2,0))</formula>
    </cfRule>
  </conditionalFormatting>
  <dataValidations count="54">
    <dataValidation allowBlank="1" showErrorMessage="1" errorTitle="The value you entered is not valid." error="The value entered violates data validation rules set in cell" errorStyle="stop" showInputMessage="1" promptTitle="Select status" prompt="" type="list" sqref="D5:D7 D9:D11 D13:D14 D16:D17 D19:D20 D22:D24 D26:D26 D28:D28 D30:D30 D32:D33 D35:D36 D38:D38 D40:D40 D42:D42 D44:D44 D46:D47 D50:D52 D54:D56 D58:D60 D62:D64 D66:D67 D70:D72 D74:D80 D83:D84 D86:D87 D89:D90 D92:D93 D95:D96 D99:D102 D104:D106 D108:D111 D114:D119 D122:D123 D125:D127 D129:D130 D132:D133 D136:D138 D140:D141 D143:D145 D148:D149 D151:D153 D155:D156 D158:D160 D163:D164 D166:D167 D169:D171 D174:D176 D178:D180 D182:D183 D185:D186 D189:D191 D193:D196 D199:D202 D204:D206">
      <formula1>'Dashboard'!$B$3:$B$10</formula1>
    </dataValidation>
  </dataValidation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Zoho Sheet Writer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2026-08-20T08:05:46Z</dcterms:created>
</cp:coreProperties>
</file>